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Kévin BASLER\Desktop\OUTILS EXCEL (MACRO) du 05082023\KB EMPRUNT\"/>
    </mc:Choice>
  </mc:AlternateContent>
  <xr:revisionPtr revIDLastSave="0" documentId="13_ncr:1_{B154C87C-89D9-45F9-A2D3-0ED694C7BB8D}" xr6:coauthVersionLast="47" xr6:coauthVersionMax="47" xr10:uidLastSave="{00000000-0000-0000-0000-000000000000}"/>
  <bookViews>
    <workbookView xWindow="-108" yWindow="-108" windowWidth="23256" windowHeight="12456" xr2:uid="{00000000-000D-0000-FFFF-FFFF00000000}"/>
  </bookViews>
  <sheets>
    <sheet name="Tableau d'emprunt" sheetId="1" r:id="rId1"/>
    <sheet name="Ecritures comptables" sheetId="2" r:id="rId2"/>
  </sheets>
  <definedNames>
    <definedName name="annee">#REF!</definedName>
    <definedName name="coutassurance">#REF!</definedName>
    <definedName name="coutinterets">#REF!</definedName>
    <definedName name="couttotal">#REF!</definedName>
    <definedName name="dureepret">#REF!</definedName>
    <definedName name="mensualiteassurance">#REF!</definedName>
    <definedName name="mensualitehorsassurance">#REF!</definedName>
    <definedName name="mensualitetotale">#REF!</definedName>
    <definedName name="mois">#REF!</definedName>
    <definedName name="pret">#REF!</definedName>
    <definedName name="tauxassurance">#REF!</definedName>
    <definedName name="tauxinteret">#REF!</definedName>
    <definedName name="test">#REF!</definedName>
  </definedNames>
  <calcPr calcId="181029"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6" i="2" l="1"/>
  <c r="G115" i="2"/>
  <c r="G105" i="2"/>
  <c r="G95" i="2"/>
  <c r="G85" i="2"/>
  <c r="G75" i="2"/>
  <c r="G65" i="2"/>
  <c r="G55" i="2"/>
  <c r="G45" i="2"/>
  <c r="G35" i="2"/>
  <c r="G25" i="2"/>
  <c r="G15" i="2"/>
  <c r="J12" i="2"/>
  <c r="J11" i="2"/>
  <c r="J10" i="2"/>
  <c r="J9" i="2"/>
  <c r="O996" i="1"/>
  <c r="O997" i="1"/>
  <c r="O998" i="1"/>
  <c r="O999" i="1"/>
  <c r="O1000" i="1"/>
  <c r="O1001"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20" i="1"/>
  <c r="M996" i="1"/>
  <c r="M997" i="1"/>
  <c r="M998" i="1"/>
  <c r="M999" i="1"/>
  <c r="M1000" i="1"/>
  <c r="M1001" i="1"/>
  <c r="L996" i="1"/>
  <c r="L997" i="1"/>
  <c r="L998" i="1"/>
  <c r="L999" i="1"/>
  <c r="L1000" i="1"/>
  <c r="L1001" i="1"/>
  <c r="K1001" i="1"/>
  <c r="K1000" i="1"/>
  <c r="K999" i="1"/>
  <c r="K998" i="1"/>
  <c r="K997" i="1"/>
  <c r="K996" i="1"/>
  <c r="I10" i="1"/>
  <c r="I9" i="1"/>
  <c r="I6" i="1"/>
  <c r="J26" i="2" l="1"/>
  <c r="J22" i="2"/>
  <c r="J21" i="2"/>
  <c r="J19" i="2"/>
  <c r="J20" i="2"/>
  <c r="J30" i="2"/>
  <c r="J32" i="2"/>
  <c r="J31" i="2"/>
  <c r="J29" i="2"/>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710" i="1"/>
  <c r="O712" i="1"/>
  <c r="O714" i="1"/>
  <c r="O716" i="1"/>
  <c r="O718" i="1"/>
  <c r="O721" i="1"/>
  <c r="O723" i="1"/>
  <c r="O724" i="1"/>
  <c r="O726" i="1"/>
  <c r="O727" i="1"/>
  <c r="O729" i="1"/>
  <c r="O731" i="1"/>
  <c r="O732" i="1"/>
  <c r="O735" i="1"/>
  <c r="O737" i="1"/>
  <c r="O739" i="1"/>
  <c r="O741" i="1"/>
  <c r="O743" i="1"/>
  <c r="O745" i="1"/>
  <c r="O748" i="1"/>
  <c r="O750" i="1"/>
  <c r="O752" i="1"/>
  <c r="O754" i="1"/>
  <c r="O755" i="1"/>
  <c r="O757" i="1"/>
  <c r="O759" i="1"/>
  <c r="O761" i="1"/>
  <c r="O513" i="1"/>
  <c r="O514" i="1"/>
  <c r="O515" i="1"/>
  <c r="O516" i="1"/>
  <c r="O517" i="1"/>
  <c r="O518" i="1"/>
  <c r="O519" i="1"/>
  <c r="O520" i="1"/>
  <c r="O708" i="1"/>
  <c r="O709" i="1"/>
  <c r="O711" i="1"/>
  <c r="O713" i="1"/>
  <c r="O715" i="1"/>
  <c r="O717" i="1"/>
  <c r="O719" i="1"/>
  <c r="O720" i="1"/>
  <c r="O722" i="1"/>
  <c r="O725" i="1"/>
  <c r="O728" i="1"/>
  <c r="O730" i="1"/>
  <c r="O733" i="1"/>
  <c r="O734" i="1"/>
  <c r="O736" i="1"/>
  <c r="O738" i="1"/>
  <c r="O740" i="1"/>
  <c r="O742" i="1"/>
  <c r="O744" i="1"/>
  <c r="O746" i="1"/>
  <c r="O747" i="1"/>
  <c r="O749" i="1"/>
  <c r="O751" i="1"/>
  <c r="O753" i="1"/>
  <c r="O756" i="1"/>
  <c r="O758" i="1"/>
  <c r="O760"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842" i="1"/>
  <c r="O843" i="1"/>
  <c r="O844" i="1"/>
  <c r="O845" i="1"/>
  <c r="O846" i="1"/>
  <c r="O847" i="1"/>
  <c r="O848" i="1"/>
  <c r="O849" i="1"/>
  <c r="O850" i="1"/>
  <c r="O851" i="1"/>
  <c r="O852" i="1"/>
  <c r="O853" i="1"/>
  <c r="O854" i="1"/>
  <c r="O855" i="1"/>
  <c r="O856" i="1"/>
  <c r="O857" i="1"/>
  <c r="O858" i="1"/>
  <c r="O859" i="1"/>
  <c r="O860" i="1"/>
  <c r="O861" i="1"/>
  <c r="O862" i="1"/>
  <c r="O863" i="1"/>
  <c r="O864" i="1"/>
  <c r="O865" i="1"/>
  <c r="O866" i="1"/>
  <c r="O867" i="1"/>
  <c r="O868" i="1"/>
  <c r="O869" i="1"/>
  <c r="O870" i="1"/>
  <c r="O871" i="1"/>
  <c r="O872" i="1"/>
  <c r="O873" i="1"/>
  <c r="O874" i="1"/>
  <c r="O875" i="1"/>
  <c r="O876" i="1"/>
  <c r="O877" i="1"/>
  <c r="O878" i="1"/>
  <c r="O879" i="1"/>
  <c r="O880" i="1"/>
  <c r="O881" i="1"/>
  <c r="O882" i="1"/>
  <c r="O883" i="1"/>
  <c r="O884" i="1"/>
  <c r="O885" i="1"/>
  <c r="O886" i="1"/>
  <c r="O887" i="1"/>
  <c r="O888" i="1"/>
  <c r="O889" i="1"/>
  <c r="O890" i="1"/>
  <c r="O891" i="1"/>
  <c r="O892" i="1"/>
  <c r="O893" i="1"/>
  <c r="O894" i="1"/>
  <c r="O895" i="1"/>
  <c r="O896" i="1"/>
  <c r="O897" i="1"/>
  <c r="O898" i="1"/>
  <c r="O899" i="1"/>
  <c r="O900" i="1"/>
  <c r="O901" i="1"/>
  <c r="O902" i="1"/>
  <c r="O903" i="1"/>
  <c r="O904" i="1"/>
  <c r="O905" i="1"/>
  <c r="O906" i="1"/>
  <c r="O907" i="1"/>
  <c r="O908" i="1"/>
  <c r="O909" i="1"/>
  <c r="O910" i="1"/>
  <c r="O911" i="1"/>
  <c r="O912" i="1"/>
  <c r="O913" i="1"/>
  <c r="O914" i="1"/>
  <c r="O915" i="1"/>
  <c r="O916" i="1"/>
  <c r="O917" i="1"/>
  <c r="O918" i="1"/>
  <c r="O919" i="1"/>
  <c r="O920" i="1"/>
  <c r="O921" i="1"/>
  <c r="O922" i="1"/>
  <c r="O923" i="1"/>
  <c r="O924" i="1"/>
  <c r="O925" i="1"/>
  <c r="O926" i="1"/>
  <c r="O927" i="1"/>
  <c r="O928" i="1"/>
  <c r="O929" i="1"/>
  <c r="O930" i="1"/>
  <c r="O931" i="1"/>
  <c r="O932" i="1"/>
  <c r="O933" i="1"/>
  <c r="O934" i="1"/>
  <c r="O935" i="1"/>
  <c r="O936" i="1"/>
  <c r="O937" i="1"/>
  <c r="O938" i="1"/>
  <c r="O939" i="1"/>
  <c r="O940" i="1"/>
  <c r="O941" i="1"/>
  <c r="O942" i="1"/>
  <c r="O943" i="1"/>
  <c r="O944" i="1"/>
  <c r="O945" i="1"/>
  <c r="O946" i="1"/>
  <c r="O947" i="1"/>
  <c r="O948" i="1"/>
  <c r="O949" i="1"/>
  <c r="O950" i="1"/>
  <c r="O951" i="1"/>
  <c r="O952" i="1"/>
  <c r="O953" i="1"/>
  <c r="O954" i="1"/>
  <c r="O955" i="1"/>
  <c r="O956" i="1"/>
  <c r="O957" i="1"/>
  <c r="O958" i="1"/>
  <c r="O959" i="1"/>
  <c r="O960" i="1"/>
  <c r="O961" i="1"/>
  <c r="O962" i="1"/>
  <c r="O963" i="1"/>
  <c r="O964" i="1"/>
  <c r="O965" i="1"/>
  <c r="O966" i="1"/>
  <c r="O967" i="1"/>
  <c r="O968" i="1"/>
  <c r="O969" i="1"/>
  <c r="O970" i="1"/>
  <c r="O971" i="1"/>
  <c r="O972" i="1"/>
  <c r="O973" i="1"/>
  <c r="O974" i="1"/>
  <c r="O975" i="1"/>
  <c r="O976" i="1"/>
  <c r="O977" i="1"/>
  <c r="O978" i="1"/>
  <c r="O979" i="1"/>
  <c r="O980" i="1"/>
  <c r="O981" i="1"/>
  <c r="O982" i="1"/>
  <c r="O983" i="1"/>
  <c r="O984" i="1"/>
  <c r="O985" i="1"/>
  <c r="O986" i="1"/>
  <c r="O987" i="1"/>
  <c r="O988" i="1"/>
  <c r="O989" i="1"/>
  <c r="O990" i="1"/>
  <c r="O991" i="1"/>
  <c r="O992" i="1"/>
  <c r="O993" i="1"/>
  <c r="O994" i="1"/>
  <c r="O995" i="1"/>
  <c r="M890"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1" i="1"/>
  <c r="M892" i="1"/>
  <c r="M893" i="1"/>
  <c r="M894" i="1"/>
  <c r="M895" i="1"/>
  <c r="M896" i="1"/>
  <c r="N809" i="1"/>
  <c r="N874" i="1"/>
  <c r="N875" i="1"/>
  <c r="N876" i="1"/>
  <c r="N877" i="1"/>
  <c r="N878" i="1"/>
  <c r="N879" i="1"/>
  <c r="N880" i="1"/>
  <c r="N881" i="1"/>
  <c r="N882" i="1"/>
  <c r="N883" i="1"/>
  <c r="N884" i="1"/>
  <c r="N885" i="1"/>
  <c r="N886" i="1"/>
  <c r="N887" i="1"/>
  <c r="N888" i="1"/>
  <c r="N889" i="1"/>
  <c r="N890" i="1"/>
  <c r="N891" i="1"/>
  <c r="N892" i="1"/>
  <c r="N893" i="1"/>
  <c r="N894" i="1"/>
  <c r="N895" i="1"/>
  <c r="N896"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I8" i="1"/>
  <c r="H995" i="1"/>
  <c r="G995" i="1"/>
  <c r="F995" i="1"/>
  <c r="E995" i="1"/>
  <c r="K995" i="1" s="1"/>
  <c r="D995" i="1"/>
  <c r="C995" i="1"/>
  <c r="L995" i="1" s="1"/>
  <c r="H994" i="1"/>
  <c r="G994" i="1"/>
  <c r="F994" i="1"/>
  <c r="E994" i="1"/>
  <c r="K994" i="1" s="1"/>
  <c r="D994" i="1"/>
  <c r="C994" i="1"/>
  <c r="L994" i="1" s="1"/>
  <c r="H993" i="1"/>
  <c r="G993" i="1"/>
  <c r="F993" i="1"/>
  <c r="E993" i="1"/>
  <c r="K993" i="1" s="1"/>
  <c r="D993" i="1"/>
  <c r="C993" i="1"/>
  <c r="L993" i="1" s="1"/>
  <c r="H992" i="1"/>
  <c r="G992" i="1"/>
  <c r="F992" i="1"/>
  <c r="E992" i="1"/>
  <c r="K992" i="1" s="1"/>
  <c r="D992" i="1"/>
  <c r="C992" i="1"/>
  <c r="L992" i="1" s="1"/>
  <c r="I991" i="1"/>
  <c r="H991" i="1"/>
  <c r="G991" i="1"/>
  <c r="F991" i="1"/>
  <c r="E991" i="1"/>
  <c r="D991" i="1"/>
  <c r="C991" i="1"/>
  <c r="L991" i="1" s="1"/>
  <c r="I990" i="1"/>
  <c r="H990" i="1"/>
  <c r="G990" i="1"/>
  <c r="F990" i="1"/>
  <c r="E990" i="1"/>
  <c r="D990" i="1"/>
  <c r="C990" i="1"/>
  <c r="L990" i="1" s="1"/>
  <c r="I989" i="1"/>
  <c r="H989" i="1"/>
  <c r="G989" i="1"/>
  <c r="F989" i="1"/>
  <c r="E989" i="1"/>
  <c r="D989" i="1"/>
  <c r="C989" i="1"/>
  <c r="L989" i="1" s="1"/>
  <c r="I988" i="1"/>
  <c r="H988" i="1"/>
  <c r="G988" i="1"/>
  <c r="F988" i="1"/>
  <c r="E988" i="1"/>
  <c r="D988" i="1"/>
  <c r="C988" i="1"/>
  <c r="L988" i="1" s="1"/>
  <c r="I987" i="1"/>
  <c r="H987" i="1"/>
  <c r="G987" i="1"/>
  <c r="F987" i="1"/>
  <c r="E987" i="1"/>
  <c r="D987" i="1"/>
  <c r="C987" i="1"/>
  <c r="L987" i="1" s="1"/>
  <c r="I986" i="1"/>
  <c r="H986" i="1"/>
  <c r="G986" i="1"/>
  <c r="F986" i="1"/>
  <c r="E986" i="1"/>
  <c r="D986" i="1"/>
  <c r="C986" i="1"/>
  <c r="L986" i="1" s="1"/>
  <c r="I985" i="1"/>
  <c r="H985" i="1"/>
  <c r="G985" i="1"/>
  <c r="F985" i="1"/>
  <c r="E985" i="1"/>
  <c r="D985" i="1"/>
  <c r="C985" i="1"/>
  <c r="L985" i="1" s="1"/>
  <c r="I984" i="1"/>
  <c r="H984" i="1"/>
  <c r="G984" i="1"/>
  <c r="F984" i="1"/>
  <c r="E984" i="1"/>
  <c r="D984" i="1"/>
  <c r="C984" i="1"/>
  <c r="L984" i="1" s="1"/>
  <c r="I983" i="1"/>
  <c r="H983" i="1"/>
  <c r="G983" i="1"/>
  <c r="F983" i="1"/>
  <c r="E983" i="1"/>
  <c r="D983" i="1"/>
  <c r="C983" i="1"/>
  <c r="L983" i="1" s="1"/>
  <c r="I982" i="1"/>
  <c r="H982" i="1"/>
  <c r="G982" i="1"/>
  <c r="F982" i="1"/>
  <c r="E982" i="1"/>
  <c r="D982" i="1"/>
  <c r="C982" i="1"/>
  <c r="L982" i="1" s="1"/>
  <c r="I981" i="1"/>
  <c r="H981" i="1"/>
  <c r="G981" i="1"/>
  <c r="F981" i="1"/>
  <c r="E981" i="1"/>
  <c r="D981" i="1"/>
  <c r="C981" i="1"/>
  <c r="L981" i="1" s="1"/>
  <c r="I980" i="1"/>
  <c r="H980" i="1"/>
  <c r="G980" i="1"/>
  <c r="F980" i="1"/>
  <c r="E980" i="1"/>
  <c r="D980" i="1"/>
  <c r="C980" i="1"/>
  <c r="L980" i="1" s="1"/>
  <c r="I979" i="1"/>
  <c r="H979" i="1"/>
  <c r="G979" i="1"/>
  <c r="F979" i="1"/>
  <c r="E979" i="1"/>
  <c r="D979" i="1"/>
  <c r="C979" i="1"/>
  <c r="L979" i="1" s="1"/>
  <c r="I978" i="1"/>
  <c r="H978" i="1"/>
  <c r="G978" i="1"/>
  <c r="F978" i="1"/>
  <c r="E978" i="1"/>
  <c r="D978" i="1"/>
  <c r="C978" i="1"/>
  <c r="L978" i="1" s="1"/>
  <c r="I977" i="1"/>
  <c r="H977" i="1"/>
  <c r="G977" i="1"/>
  <c r="F977" i="1"/>
  <c r="E977" i="1"/>
  <c r="D977" i="1"/>
  <c r="C977" i="1"/>
  <c r="L977" i="1" s="1"/>
  <c r="I976" i="1"/>
  <c r="H976" i="1"/>
  <c r="G976" i="1"/>
  <c r="F976" i="1"/>
  <c r="E976" i="1"/>
  <c r="D976" i="1"/>
  <c r="C976" i="1"/>
  <c r="L976" i="1" s="1"/>
  <c r="I975" i="1"/>
  <c r="H975" i="1"/>
  <c r="G975" i="1"/>
  <c r="F975" i="1"/>
  <c r="E975" i="1"/>
  <c r="D975" i="1"/>
  <c r="C975" i="1"/>
  <c r="L975" i="1" s="1"/>
  <c r="I974" i="1"/>
  <c r="H974" i="1"/>
  <c r="G974" i="1"/>
  <c r="F974" i="1"/>
  <c r="E974" i="1"/>
  <c r="D974" i="1"/>
  <c r="C974" i="1"/>
  <c r="L974" i="1" s="1"/>
  <c r="I973" i="1"/>
  <c r="H973" i="1"/>
  <c r="G973" i="1"/>
  <c r="F973" i="1"/>
  <c r="E973" i="1"/>
  <c r="D973" i="1"/>
  <c r="C973" i="1"/>
  <c r="L973" i="1" s="1"/>
  <c r="I972" i="1"/>
  <c r="H972" i="1"/>
  <c r="G972" i="1"/>
  <c r="F972" i="1"/>
  <c r="E972" i="1"/>
  <c r="D972" i="1"/>
  <c r="C972" i="1"/>
  <c r="L972" i="1" s="1"/>
  <c r="I971" i="1"/>
  <c r="H971" i="1"/>
  <c r="G971" i="1"/>
  <c r="F971" i="1"/>
  <c r="E971" i="1"/>
  <c r="D971" i="1"/>
  <c r="C971" i="1"/>
  <c r="L971" i="1" s="1"/>
  <c r="I970" i="1"/>
  <c r="H970" i="1"/>
  <c r="G970" i="1"/>
  <c r="F970" i="1"/>
  <c r="E970" i="1"/>
  <c r="D970" i="1"/>
  <c r="C970" i="1"/>
  <c r="L970" i="1" s="1"/>
  <c r="I969" i="1"/>
  <c r="H969" i="1"/>
  <c r="G969" i="1"/>
  <c r="F969" i="1"/>
  <c r="E969" i="1"/>
  <c r="D969" i="1"/>
  <c r="C969" i="1"/>
  <c r="L969" i="1" s="1"/>
  <c r="I968" i="1"/>
  <c r="H968" i="1"/>
  <c r="G968" i="1"/>
  <c r="F968" i="1"/>
  <c r="E968" i="1"/>
  <c r="D968" i="1"/>
  <c r="C968" i="1"/>
  <c r="L968" i="1" s="1"/>
  <c r="I967" i="1"/>
  <c r="H967" i="1"/>
  <c r="G967" i="1"/>
  <c r="F967" i="1"/>
  <c r="E967" i="1"/>
  <c r="D967" i="1"/>
  <c r="C967" i="1"/>
  <c r="L967" i="1" s="1"/>
  <c r="I966" i="1"/>
  <c r="H966" i="1"/>
  <c r="G966" i="1"/>
  <c r="F966" i="1"/>
  <c r="E966" i="1"/>
  <c r="D966" i="1"/>
  <c r="C966" i="1"/>
  <c r="L966" i="1" s="1"/>
  <c r="I965" i="1"/>
  <c r="H965" i="1"/>
  <c r="G965" i="1"/>
  <c r="F965" i="1"/>
  <c r="E965" i="1"/>
  <c r="D965" i="1"/>
  <c r="C965" i="1"/>
  <c r="L965" i="1" s="1"/>
  <c r="I964" i="1"/>
  <c r="H964" i="1"/>
  <c r="G964" i="1"/>
  <c r="F964" i="1"/>
  <c r="E964" i="1"/>
  <c r="D964" i="1"/>
  <c r="C964" i="1"/>
  <c r="L964" i="1" s="1"/>
  <c r="I963" i="1"/>
  <c r="H963" i="1"/>
  <c r="G963" i="1"/>
  <c r="F963" i="1"/>
  <c r="E963" i="1"/>
  <c r="D963" i="1"/>
  <c r="C963" i="1"/>
  <c r="L963" i="1" s="1"/>
  <c r="I962" i="1"/>
  <c r="H962" i="1"/>
  <c r="G962" i="1"/>
  <c r="F962" i="1"/>
  <c r="E962" i="1"/>
  <c r="D962" i="1"/>
  <c r="C962" i="1"/>
  <c r="L962" i="1" s="1"/>
  <c r="I961" i="1"/>
  <c r="H961" i="1"/>
  <c r="G961" i="1"/>
  <c r="F961" i="1"/>
  <c r="E961" i="1"/>
  <c r="D961" i="1"/>
  <c r="C961" i="1"/>
  <c r="L961" i="1" s="1"/>
  <c r="I960" i="1"/>
  <c r="H960" i="1"/>
  <c r="G960" i="1"/>
  <c r="F960" i="1"/>
  <c r="E960" i="1"/>
  <c r="D960" i="1"/>
  <c r="C960" i="1"/>
  <c r="L960" i="1" s="1"/>
  <c r="I959" i="1"/>
  <c r="H959" i="1"/>
  <c r="G959" i="1"/>
  <c r="F959" i="1"/>
  <c r="E959" i="1"/>
  <c r="D959" i="1"/>
  <c r="C959" i="1"/>
  <c r="L959" i="1" s="1"/>
  <c r="I958" i="1"/>
  <c r="H958" i="1"/>
  <c r="G958" i="1"/>
  <c r="F958" i="1"/>
  <c r="E958" i="1"/>
  <c r="D958" i="1"/>
  <c r="C958" i="1"/>
  <c r="L958" i="1" s="1"/>
  <c r="I957" i="1"/>
  <c r="H957" i="1"/>
  <c r="G957" i="1"/>
  <c r="F957" i="1"/>
  <c r="E957" i="1"/>
  <c r="D957" i="1"/>
  <c r="C957" i="1"/>
  <c r="L957" i="1" s="1"/>
  <c r="I956" i="1"/>
  <c r="H956" i="1"/>
  <c r="G956" i="1"/>
  <c r="F956" i="1"/>
  <c r="E956" i="1"/>
  <c r="D956" i="1"/>
  <c r="C956" i="1"/>
  <c r="L956" i="1" s="1"/>
  <c r="I955" i="1"/>
  <c r="H955" i="1"/>
  <c r="G955" i="1"/>
  <c r="F955" i="1"/>
  <c r="E955" i="1"/>
  <c r="D955" i="1"/>
  <c r="C955" i="1"/>
  <c r="L955" i="1" s="1"/>
  <c r="I954" i="1"/>
  <c r="H954" i="1"/>
  <c r="G954" i="1"/>
  <c r="F954" i="1"/>
  <c r="E954" i="1"/>
  <c r="D954" i="1"/>
  <c r="C954" i="1"/>
  <c r="L954" i="1" s="1"/>
  <c r="I953" i="1"/>
  <c r="H953" i="1"/>
  <c r="G953" i="1"/>
  <c r="F953" i="1"/>
  <c r="E953" i="1"/>
  <c r="D953" i="1"/>
  <c r="C953" i="1"/>
  <c r="L953" i="1" s="1"/>
  <c r="I952" i="1"/>
  <c r="H952" i="1"/>
  <c r="G952" i="1"/>
  <c r="F952" i="1"/>
  <c r="E952" i="1"/>
  <c r="D952" i="1"/>
  <c r="C952" i="1"/>
  <c r="L952" i="1" s="1"/>
  <c r="I951" i="1"/>
  <c r="H951" i="1"/>
  <c r="G951" i="1"/>
  <c r="F951" i="1"/>
  <c r="E951" i="1"/>
  <c r="D951" i="1"/>
  <c r="C951" i="1"/>
  <c r="L951" i="1" s="1"/>
  <c r="I950" i="1"/>
  <c r="H950" i="1"/>
  <c r="G950" i="1"/>
  <c r="F950" i="1"/>
  <c r="E950" i="1"/>
  <c r="D950" i="1"/>
  <c r="C950" i="1"/>
  <c r="L950" i="1" s="1"/>
  <c r="I949" i="1"/>
  <c r="H949" i="1"/>
  <c r="G949" i="1"/>
  <c r="F949" i="1"/>
  <c r="E949" i="1"/>
  <c r="D949" i="1"/>
  <c r="C949" i="1"/>
  <c r="L949" i="1" s="1"/>
  <c r="I948" i="1"/>
  <c r="H948" i="1"/>
  <c r="G948" i="1"/>
  <c r="F948" i="1"/>
  <c r="E948" i="1"/>
  <c r="D948" i="1"/>
  <c r="C948" i="1"/>
  <c r="L948" i="1" s="1"/>
  <c r="I947" i="1"/>
  <c r="H947" i="1"/>
  <c r="G947" i="1"/>
  <c r="F947" i="1"/>
  <c r="E947" i="1"/>
  <c r="D947" i="1"/>
  <c r="C947" i="1"/>
  <c r="L947" i="1" s="1"/>
  <c r="I946" i="1"/>
  <c r="H946" i="1"/>
  <c r="G946" i="1"/>
  <c r="F946" i="1"/>
  <c r="E946" i="1"/>
  <c r="D946" i="1"/>
  <c r="C946" i="1"/>
  <c r="L946" i="1" s="1"/>
  <c r="I945" i="1"/>
  <c r="H945" i="1"/>
  <c r="G945" i="1"/>
  <c r="F945" i="1"/>
  <c r="E945" i="1"/>
  <c r="D945" i="1"/>
  <c r="C945" i="1"/>
  <c r="L945" i="1" s="1"/>
  <c r="I944" i="1"/>
  <c r="H944" i="1"/>
  <c r="G944" i="1"/>
  <c r="F944" i="1"/>
  <c r="E944" i="1"/>
  <c r="D944" i="1"/>
  <c r="C944" i="1"/>
  <c r="L944" i="1" s="1"/>
  <c r="I943" i="1"/>
  <c r="H943" i="1"/>
  <c r="G943" i="1"/>
  <c r="F943" i="1"/>
  <c r="E943" i="1"/>
  <c r="D943" i="1"/>
  <c r="C943" i="1"/>
  <c r="L943" i="1" s="1"/>
  <c r="I942" i="1"/>
  <c r="H942" i="1"/>
  <c r="G942" i="1"/>
  <c r="F942" i="1"/>
  <c r="E942" i="1"/>
  <c r="D942" i="1"/>
  <c r="C942" i="1"/>
  <c r="L942" i="1" s="1"/>
  <c r="I941" i="1"/>
  <c r="H941" i="1"/>
  <c r="G941" i="1"/>
  <c r="F941" i="1"/>
  <c r="E941" i="1"/>
  <c r="D941" i="1"/>
  <c r="C941" i="1"/>
  <c r="L941" i="1" s="1"/>
  <c r="I940" i="1"/>
  <c r="H940" i="1"/>
  <c r="G940" i="1"/>
  <c r="F940" i="1"/>
  <c r="E940" i="1"/>
  <c r="D940" i="1"/>
  <c r="C940" i="1"/>
  <c r="L940" i="1" s="1"/>
  <c r="I939" i="1"/>
  <c r="H939" i="1"/>
  <c r="G939" i="1"/>
  <c r="F939" i="1"/>
  <c r="E939" i="1"/>
  <c r="D939" i="1"/>
  <c r="C939" i="1"/>
  <c r="L939" i="1" s="1"/>
  <c r="I938" i="1"/>
  <c r="H938" i="1"/>
  <c r="G938" i="1"/>
  <c r="F938" i="1"/>
  <c r="E938" i="1"/>
  <c r="D938" i="1"/>
  <c r="C938" i="1"/>
  <c r="L938" i="1" s="1"/>
  <c r="I937" i="1"/>
  <c r="H937" i="1"/>
  <c r="G937" i="1"/>
  <c r="F937" i="1"/>
  <c r="E937" i="1"/>
  <c r="D937" i="1"/>
  <c r="C937" i="1"/>
  <c r="L937" i="1" s="1"/>
  <c r="I936" i="1"/>
  <c r="H936" i="1"/>
  <c r="G936" i="1"/>
  <c r="F936" i="1"/>
  <c r="E936" i="1"/>
  <c r="D936" i="1"/>
  <c r="C936" i="1"/>
  <c r="L936" i="1" s="1"/>
  <c r="I935" i="1"/>
  <c r="H935" i="1"/>
  <c r="G935" i="1"/>
  <c r="F935" i="1"/>
  <c r="E935" i="1"/>
  <c r="D935" i="1"/>
  <c r="C935" i="1"/>
  <c r="L935" i="1" s="1"/>
  <c r="I934" i="1"/>
  <c r="H934" i="1"/>
  <c r="G934" i="1"/>
  <c r="F934" i="1"/>
  <c r="E934" i="1"/>
  <c r="D934" i="1"/>
  <c r="C934" i="1"/>
  <c r="L934" i="1" s="1"/>
  <c r="I933" i="1"/>
  <c r="H933" i="1"/>
  <c r="G933" i="1"/>
  <c r="F933" i="1"/>
  <c r="E933" i="1"/>
  <c r="D933" i="1"/>
  <c r="C933" i="1"/>
  <c r="L933" i="1" s="1"/>
  <c r="I932" i="1"/>
  <c r="H932" i="1"/>
  <c r="G932" i="1"/>
  <c r="F932" i="1"/>
  <c r="E932" i="1"/>
  <c r="D932" i="1"/>
  <c r="C932" i="1"/>
  <c r="L932" i="1" s="1"/>
  <c r="I931" i="1"/>
  <c r="H931" i="1"/>
  <c r="G931" i="1"/>
  <c r="F931" i="1"/>
  <c r="E931" i="1"/>
  <c r="D931" i="1"/>
  <c r="C931" i="1"/>
  <c r="L931" i="1" s="1"/>
  <c r="I930" i="1"/>
  <c r="H930" i="1"/>
  <c r="G930" i="1"/>
  <c r="F930" i="1"/>
  <c r="E930" i="1"/>
  <c r="D930" i="1"/>
  <c r="C930" i="1"/>
  <c r="L930" i="1" s="1"/>
  <c r="I929" i="1"/>
  <c r="H929" i="1"/>
  <c r="G929" i="1"/>
  <c r="F929" i="1"/>
  <c r="E929" i="1"/>
  <c r="D929" i="1"/>
  <c r="C929" i="1"/>
  <c r="L929" i="1" s="1"/>
  <c r="I928" i="1"/>
  <c r="H928" i="1"/>
  <c r="G928" i="1"/>
  <c r="F928" i="1"/>
  <c r="E928" i="1"/>
  <c r="D928" i="1"/>
  <c r="C928" i="1"/>
  <c r="L928" i="1" s="1"/>
  <c r="I927" i="1"/>
  <c r="H927" i="1"/>
  <c r="G927" i="1"/>
  <c r="F927" i="1"/>
  <c r="E927" i="1"/>
  <c r="D927" i="1"/>
  <c r="C927" i="1"/>
  <c r="L927" i="1" s="1"/>
  <c r="I926" i="1"/>
  <c r="H926" i="1"/>
  <c r="G926" i="1"/>
  <c r="F926" i="1"/>
  <c r="E926" i="1"/>
  <c r="D926" i="1"/>
  <c r="C926" i="1"/>
  <c r="L926" i="1" s="1"/>
  <c r="I925" i="1"/>
  <c r="H925" i="1"/>
  <c r="G925" i="1"/>
  <c r="F925" i="1"/>
  <c r="E925" i="1"/>
  <c r="D925" i="1"/>
  <c r="C925" i="1"/>
  <c r="L925" i="1" s="1"/>
  <c r="I924" i="1"/>
  <c r="H924" i="1"/>
  <c r="G924" i="1"/>
  <c r="F924" i="1"/>
  <c r="E924" i="1"/>
  <c r="D924" i="1"/>
  <c r="C924" i="1"/>
  <c r="L924" i="1" s="1"/>
  <c r="I923" i="1"/>
  <c r="H923" i="1"/>
  <c r="G923" i="1"/>
  <c r="F923" i="1"/>
  <c r="E923" i="1"/>
  <c r="D923" i="1"/>
  <c r="C923" i="1"/>
  <c r="L923" i="1" s="1"/>
  <c r="I922" i="1"/>
  <c r="H922" i="1"/>
  <c r="G922" i="1"/>
  <c r="F922" i="1"/>
  <c r="E922" i="1"/>
  <c r="D922" i="1"/>
  <c r="C922" i="1"/>
  <c r="L922" i="1" s="1"/>
  <c r="I921" i="1"/>
  <c r="H921" i="1"/>
  <c r="G921" i="1"/>
  <c r="F921" i="1"/>
  <c r="E921" i="1"/>
  <c r="D921" i="1"/>
  <c r="C921" i="1"/>
  <c r="L921" i="1" s="1"/>
  <c r="I920" i="1"/>
  <c r="H920" i="1"/>
  <c r="G920" i="1"/>
  <c r="F920" i="1"/>
  <c r="E920" i="1"/>
  <c r="D920" i="1"/>
  <c r="C920" i="1"/>
  <c r="L920" i="1" s="1"/>
  <c r="I919" i="1"/>
  <c r="H919" i="1"/>
  <c r="G919" i="1"/>
  <c r="F919" i="1"/>
  <c r="E919" i="1"/>
  <c r="D919" i="1"/>
  <c r="C919" i="1"/>
  <c r="L919" i="1" s="1"/>
  <c r="I918" i="1"/>
  <c r="H918" i="1"/>
  <c r="G918" i="1"/>
  <c r="F918" i="1"/>
  <c r="E918" i="1"/>
  <c r="D918" i="1"/>
  <c r="C918" i="1"/>
  <c r="L918" i="1" s="1"/>
  <c r="I917" i="1"/>
  <c r="H917" i="1"/>
  <c r="G917" i="1"/>
  <c r="F917" i="1"/>
  <c r="E917" i="1"/>
  <c r="D917" i="1"/>
  <c r="C917" i="1"/>
  <c r="L917" i="1" s="1"/>
  <c r="I916" i="1"/>
  <c r="H916" i="1"/>
  <c r="G916" i="1"/>
  <c r="F916" i="1"/>
  <c r="E916" i="1"/>
  <c r="D916" i="1"/>
  <c r="C916" i="1"/>
  <c r="L916" i="1" s="1"/>
  <c r="I915" i="1"/>
  <c r="H915" i="1"/>
  <c r="G915" i="1"/>
  <c r="F915" i="1"/>
  <c r="E915" i="1"/>
  <c r="D915" i="1"/>
  <c r="C915" i="1"/>
  <c r="L915" i="1" s="1"/>
  <c r="I914" i="1"/>
  <c r="H914" i="1"/>
  <c r="G914" i="1"/>
  <c r="F914" i="1"/>
  <c r="E914" i="1"/>
  <c r="D914" i="1"/>
  <c r="C914" i="1"/>
  <c r="L914" i="1" s="1"/>
  <c r="I913" i="1"/>
  <c r="H913" i="1"/>
  <c r="G913" i="1"/>
  <c r="F913" i="1"/>
  <c r="E913" i="1"/>
  <c r="D913" i="1"/>
  <c r="C913" i="1"/>
  <c r="L913" i="1" s="1"/>
  <c r="I912" i="1"/>
  <c r="H912" i="1"/>
  <c r="G912" i="1"/>
  <c r="F912" i="1"/>
  <c r="E912" i="1"/>
  <c r="D912" i="1"/>
  <c r="C912" i="1"/>
  <c r="L912" i="1" s="1"/>
  <c r="I911" i="1"/>
  <c r="H911" i="1"/>
  <c r="G911" i="1"/>
  <c r="F911" i="1"/>
  <c r="E911" i="1"/>
  <c r="D911" i="1"/>
  <c r="C911" i="1"/>
  <c r="L911" i="1" s="1"/>
  <c r="I910" i="1"/>
  <c r="H910" i="1"/>
  <c r="G910" i="1"/>
  <c r="F910" i="1"/>
  <c r="E910" i="1"/>
  <c r="D910" i="1"/>
  <c r="C910" i="1"/>
  <c r="L910" i="1" s="1"/>
  <c r="I909" i="1"/>
  <c r="H909" i="1"/>
  <c r="G909" i="1"/>
  <c r="F909" i="1"/>
  <c r="E909" i="1"/>
  <c r="D909" i="1"/>
  <c r="C909" i="1"/>
  <c r="L909" i="1" s="1"/>
  <c r="I908" i="1"/>
  <c r="H908" i="1"/>
  <c r="G908" i="1"/>
  <c r="F908" i="1"/>
  <c r="E908" i="1"/>
  <c r="D908" i="1"/>
  <c r="C908" i="1"/>
  <c r="L908" i="1" s="1"/>
  <c r="I907" i="1"/>
  <c r="H907" i="1"/>
  <c r="G907" i="1"/>
  <c r="F907" i="1"/>
  <c r="E907" i="1"/>
  <c r="D907" i="1"/>
  <c r="C907" i="1"/>
  <c r="L907" i="1" s="1"/>
  <c r="I906" i="1"/>
  <c r="H906" i="1"/>
  <c r="G906" i="1"/>
  <c r="F906" i="1"/>
  <c r="E906" i="1"/>
  <c r="D906" i="1"/>
  <c r="C906" i="1"/>
  <c r="L906" i="1" s="1"/>
  <c r="I905" i="1"/>
  <c r="H905" i="1"/>
  <c r="G905" i="1"/>
  <c r="F905" i="1"/>
  <c r="E905" i="1"/>
  <c r="D905" i="1"/>
  <c r="C905" i="1"/>
  <c r="L905" i="1" s="1"/>
  <c r="I904" i="1"/>
  <c r="H904" i="1"/>
  <c r="G904" i="1"/>
  <c r="F904" i="1"/>
  <c r="E904" i="1"/>
  <c r="D904" i="1"/>
  <c r="C904" i="1"/>
  <c r="L904" i="1" s="1"/>
  <c r="I903" i="1"/>
  <c r="H903" i="1"/>
  <c r="G903" i="1"/>
  <c r="F903" i="1"/>
  <c r="E903" i="1"/>
  <c r="D903" i="1"/>
  <c r="C903" i="1"/>
  <c r="L903" i="1" s="1"/>
  <c r="I902" i="1"/>
  <c r="H902" i="1"/>
  <c r="G902" i="1"/>
  <c r="F902" i="1"/>
  <c r="E902" i="1"/>
  <c r="D902" i="1"/>
  <c r="C902" i="1"/>
  <c r="L902" i="1" s="1"/>
  <c r="I901" i="1"/>
  <c r="H901" i="1"/>
  <c r="G901" i="1"/>
  <c r="F901" i="1"/>
  <c r="E901" i="1"/>
  <c r="D901" i="1"/>
  <c r="C901" i="1"/>
  <c r="L901" i="1" s="1"/>
  <c r="I900" i="1"/>
  <c r="H900" i="1"/>
  <c r="G900" i="1"/>
  <c r="F900" i="1"/>
  <c r="E900" i="1"/>
  <c r="D900" i="1"/>
  <c r="C900" i="1"/>
  <c r="L900" i="1" s="1"/>
  <c r="I899" i="1"/>
  <c r="H899" i="1"/>
  <c r="G899" i="1"/>
  <c r="F899" i="1"/>
  <c r="E899" i="1"/>
  <c r="D899" i="1"/>
  <c r="C899" i="1"/>
  <c r="L899" i="1" s="1"/>
  <c r="I898" i="1"/>
  <c r="H898" i="1"/>
  <c r="G898" i="1"/>
  <c r="F898" i="1"/>
  <c r="E898" i="1"/>
  <c r="D898" i="1"/>
  <c r="C898" i="1"/>
  <c r="L898" i="1" s="1"/>
  <c r="I897" i="1"/>
  <c r="H897" i="1"/>
  <c r="G897" i="1"/>
  <c r="F897" i="1"/>
  <c r="E897" i="1"/>
  <c r="D897" i="1"/>
  <c r="C897" i="1"/>
  <c r="L897" i="1" s="1"/>
  <c r="I896" i="1"/>
  <c r="H896" i="1"/>
  <c r="G896" i="1"/>
  <c r="F896" i="1"/>
  <c r="E896" i="1"/>
  <c r="D896" i="1"/>
  <c r="C896" i="1"/>
  <c r="L896" i="1" s="1"/>
  <c r="I895" i="1"/>
  <c r="H895" i="1"/>
  <c r="G895" i="1"/>
  <c r="F895" i="1"/>
  <c r="E895" i="1"/>
  <c r="D895" i="1"/>
  <c r="C895" i="1"/>
  <c r="L895" i="1" s="1"/>
  <c r="I894" i="1"/>
  <c r="H894" i="1"/>
  <c r="G894" i="1"/>
  <c r="F894" i="1"/>
  <c r="E894" i="1"/>
  <c r="D894" i="1"/>
  <c r="C894" i="1"/>
  <c r="L894" i="1" s="1"/>
  <c r="I893" i="1"/>
  <c r="H893" i="1"/>
  <c r="G893" i="1"/>
  <c r="F893" i="1"/>
  <c r="E893" i="1"/>
  <c r="D893" i="1"/>
  <c r="C893" i="1"/>
  <c r="L893" i="1" s="1"/>
  <c r="I892" i="1"/>
  <c r="H892" i="1"/>
  <c r="G892" i="1"/>
  <c r="F892" i="1"/>
  <c r="E892" i="1"/>
  <c r="D892" i="1"/>
  <c r="C892" i="1"/>
  <c r="L892" i="1" s="1"/>
  <c r="I891" i="1"/>
  <c r="H891" i="1"/>
  <c r="G891" i="1"/>
  <c r="F891" i="1"/>
  <c r="E891" i="1"/>
  <c r="D891" i="1"/>
  <c r="C891" i="1"/>
  <c r="L891" i="1" s="1"/>
  <c r="I890" i="1"/>
  <c r="H890" i="1"/>
  <c r="G890" i="1"/>
  <c r="F890" i="1"/>
  <c r="E890" i="1"/>
  <c r="D890" i="1"/>
  <c r="C890" i="1"/>
  <c r="L890" i="1" s="1"/>
  <c r="I889" i="1"/>
  <c r="H889" i="1"/>
  <c r="G889" i="1"/>
  <c r="F889" i="1"/>
  <c r="E889" i="1"/>
  <c r="D889" i="1"/>
  <c r="C889" i="1"/>
  <c r="L889" i="1" s="1"/>
  <c r="I888" i="1"/>
  <c r="H888" i="1"/>
  <c r="G888" i="1"/>
  <c r="F888" i="1"/>
  <c r="E888" i="1"/>
  <c r="D888" i="1"/>
  <c r="C888" i="1"/>
  <c r="L888" i="1" s="1"/>
  <c r="I887" i="1"/>
  <c r="H887" i="1"/>
  <c r="G887" i="1"/>
  <c r="F887" i="1"/>
  <c r="E887" i="1"/>
  <c r="D887" i="1"/>
  <c r="C887" i="1"/>
  <c r="L887" i="1" s="1"/>
  <c r="I886" i="1"/>
  <c r="H886" i="1"/>
  <c r="G886" i="1"/>
  <c r="F886" i="1"/>
  <c r="E886" i="1"/>
  <c r="D886" i="1"/>
  <c r="C886" i="1"/>
  <c r="L886" i="1" s="1"/>
  <c r="I885" i="1"/>
  <c r="H885" i="1"/>
  <c r="G885" i="1"/>
  <c r="F885" i="1"/>
  <c r="E885" i="1"/>
  <c r="D885" i="1"/>
  <c r="C885" i="1"/>
  <c r="L885" i="1" s="1"/>
  <c r="I884" i="1"/>
  <c r="H884" i="1"/>
  <c r="G884" i="1"/>
  <c r="F884" i="1"/>
  <c r="E884" i="1"/>
  <c r="D884" i="1"/>
  <c r="C884" i="1"/>
  <c r="L884" i="1" s="1"/>
  <c r="I883" i="1"/>
  <c r="H883" i="1"/>
  <c r="G883" i="1"/>
  <c r="F883" i="1"/>
  <c r="E883" i="1"/>
  <c r="D883" i="1"/>
  <c r="C883" i="1"/>
  <c r="L883" i="1" s="1"/>
  <c r="I882" i="1"/>
  <c r="H882" i="1"/>
  <c r="G882" i="1"/>
  <c r="F882" i="1"/>
  <c r="E882" i="1"/>
  <c r="D882" i="1"/>
  <c r="C882" i="1"/>
  <c r="L882" i="1" s="1"/>
  <c r="I881" i="1"/>
  <c r="H881" i="1"/>
  <c r="G881" i="1"/>
  <c r="F881" i="1"/>
  <c r="E881" i="1"/>
  <c r="D881" i="1"/>
  <c r="C881" i="1"/>
  <c r="L881" i="1" s="1"/>
  <c r="I880" i="1"/>
  <c r="H880" i="1"/>
  <c r="G880" i="1"/>
  <c r="F880" i="1"/>
  <c r="E880" i="1"/>
  <c r="D880" i="1"/>
  <c r="C880" i="1"/>
  <c r="L880" i="1" s="1"/>
  <c r="I879" i="1"/>
  <c r="H879" i="1"/>
  <c r="G879" i="1"/>
  <c r="F879" i="1"/>
  <c r="E879" i="1"/>
  <c r="D879" i="1"/>
  <c r="C879" i="1"/>
  <c r="L879" i="1" s="1"/>
  <c r="I878" i="1"/>
  <c r="H878" i="1"/>
  <c r="G878" i="1"/>
  <c r="F878" i="1"/>
  <c r="E878" i="1"/>
  <c r="D878" i="1"/>
  <c r="C878" i="1"/>
  <c r="L878" i="1" s="1"/>
  <c r="I877" i="1"/>
  <c r="H877" i="1"/>
  <c r="G877" i="1"/>
  <c r="F877" i="1"/>
  <c r="E877" i="1"/>
  <c r="D877" i="1"/>
  <c r="C877" i="1"/>
  <c r="L877" i="1" s="1"/>
  <c r="I876" i="1"/>
  <c r="H876" i="1"/>
  <c r="G876" i="1"/>
  <c r="F876" i="1"/>
  <c r="E876" i="1"/>
  <c r="D876" i="1"/>
  <c r="C876" i="1"/>
  <c r="L876" i="1" s="1"/>
  <c r="I875" i="1"/>
  <c r="H875" i="1"/>
  <c r="G875" i="1"/>
  <c r="F875" i="1"/>
  <c r="E875" i="1"/>
  <c r="D875" i="1"/>
  <c r="C875" i="1"/>
  <c r="L875" i="1" s="1"/>
  <c r="I874" i="1"/>
  <c r="H874" i="1"/>
  <c r="G874" i="1"/>
  <c r="F874" i="1"/>
  <c r="E874" i="1"/>
  <c r="D874" i="1"/>
  <c r="C874" i="1"/>
  <c r="L874" i="1" s="1"/>
  <c r="I873" i="1"/>
  <c r="H873" i="1"/>
  <c r="G873" i="1"/>
  <c r="F873" i="1"/>
  <c r="E873" i="1"/>
  <c r="D873" i="1"/>
  <c r="C873" i="1"/>
  <c r="L873" i="1" s="1"/>
  <c r="I872" i="1"/>
  <c r="H872" i="1"/>
  <c r="G872" i="1"/>
  <c r="F872" i="1"/>
  <c r="E872" i="1"/>
  <c r="D872" i="1"/>
  <c r="C872" i="1"/>
  <c r="L872" i="1" s="1"/>
  <c r="I871" i="1"/>
  <c r="H871" i="1"/>
  <c r="G871" i="1"/>
  <c r="F871" i="1"/>
  <c r="E871" i="1"/>
  <c r="D871" i="1"/>
  <c r="C871" i="1"/>
  <c r="L871" i="1" s="1"/>
  <c r="I870" i="1"/>
  <c r="H870" i="1"/>
  <c r="G870" i="1"/>
  <c r="F870" i="1"/>
  <c r="E870" i="1"/>
  <c r="D870" i="1"/>
  <c r="C870" i="1"/>
  <c r="L870" i="1" s="1"/>
  <c r="I869" i="1"/>
  <c r="H869" i="1"/>
  <c r="G869" i="1"/>
  <c r="F869" i="1"/>
  <c r="E869" i="1"/>
  <c r="D869" i="1"/>
  <c r="C869" i="1"/>
  <c r="L869" i="1" s="1"/>
  <c r="I868" i="1"/>
  <c r="H868" i="1"/>
  <c r="G868" i="1"/>
  <c r="F868" i="1"/>
  <c r="E868" i="1"/>
  <c r="D868" i="1"/>
  <c r="C868" i="1"/>
  <c r="L868" i="1" s="1"/>
  <c r="I867" i="1"/>
  <c r="H867" i="1"/>
  <c r="G867" i="1"/>
  <c r="F867" i="1"/>
  <c r="E867" i="1"/>
  <c r="D867" i="1"/>
  <c r="C867" i="1"/>
  <c r="L867" i="1" s="1"/>
  <c r="I866" i="1"/>
  <c r="H866" i="1"/>
  <c r="G866" i="1"/>
  <c r="F866" i="1"/>
  <c r="E866" i="1"/>
  <c r="D866" i="1"/>
  <c r="C866" i="1"/>
  <c r="L866" i="1" s="1"/>
  <c r="I865" i="1"/>
  <c r="H865" i="1"/>
  <c r="G865" i="1"/>
  <c r="F865" i="1"/>
  <c r="E865" i="1"/>
  <c r="D865" i="1"/>
  <c r="C865" i="1"/>
  <c r="L865" i="1" s="1"/>
  <c r="I864" i="1"/>
  <c r="H864" i="1"/>
  <c r="G864" i="1"/>
  <c r="F864" i="1"/>
  <c r="E864" i="1"/>
  <c r="D864" i="1"/>
  <c r="C864" i="1"/>
  <c r="L864" i="1" s="1"/>
  <c r="I863" i="1"/>
  <c r="H863" i="1"/>
  <c r="G863" i="1"/>
  <c r="F863" i="1"/>
  <c r="E863" i="1"/>
  <c r="D863" i="1"/>
  <c r="C863" i="1"/>
  <c r="L863" i="1" s="1"/>
  <c r="I862" i="1"/>
  <c r="H862" i="1"/>
  <c r="G862" i="1"/>
  <c r="F862" i="1"/>
  <c r="E862" i="1"/>
  <c r="D862" i="1"/>
  <c r="C862" i="1"/>
  <c r="L862" i="1" s="1"/>
  <c r="I861" i="1"/>
  <c r="H861" i="1"/>
  <c r="G861" i="1"/>
  <c r="F861" i="1"/>
  <c r="E861" i="1"/>
  <c r="D861" i="1"/>
  <c r="C861" i="1"/>
  <c r="L861" i="1" s="1"/>
  <c r="I860" i="1"/>
  <c r="H860" i="1"/>
  <c r="G860" i="1"/>
  <c r="F860" i="1"/>
  <c r="E860" i="1"/>
  <c r="D860" i="1"/>
  <c r="C860" i="1"/>
  <c r="L860" i="1" s="1"/>
  <c r="I859" i="1"/>
  <c r="H859" i="1"/>
  <c r="G859" i="1"/>
  <c r="F859" i="1"/>
  <c r="E859" i="1"/>
  <c r="D859" i="1"/>
  <c r="C859" i="1"/>
  <c r="L859" i="1" s="1"/>
  <c r="I858" i="1"/>
  <c r="H858" i="1"/>
  <c r="G858" i="1"/>
  <c r="F858" i="1"/>
  <c r="E858" i="1"/>
  <c r="D858" i="1"/>
  <c r="C858" i="1"/>
  <c r="L858" i="1" s="1"/>
  <c r="I857" i="1"/>
  <c r="H857" i="1"/>
  <c r="G857" i="1"/>
  <c r="F857" i="1"/>
  <c r="E857" i="1"/>
  <c r="D857" i="1"/>
  <c r="C857" i="1"/>
  <c r="L857" i="1" s="1"/>
  <c r="I856" i="1"/>
  <c r="H856" i="1"/>
  <c r="G856" i="1"/>
  <c r="F856" i="1"/>
  <c r="E856" i="1"/>
  <c r="D856" i="1"/>
  <c r="C856" i="1"/>
  <c r="L856" i="1" s="1"/>
  <c r="I855" i="1"/>
  <c r="H855" i="1"/>
  <c r="G855" i="1"/>
  <c r="F855" i="1"/>
  <c r="E855" i="1"/>
  <c r="D855" i="1"/>
  <c r="C855" i="1"/>
  <c r="L855" i="1" s="1"/>
  <c r="I854" i="1"/>
  <c r="H854" i="1"/>
  <c r="G854" i="1"/>
  <c r="F854" i="1"/>
  <c r="E854" i="1"/>
  <c r="D854" i="1"/>
  <c r="C854" i="1"/>
  <c r="L854" i="1" s="1"/>
  <c r="I853" i="1"/>
  <c r="H853" i="1"/>
  <c r="G853" i="1"/>
  <c r="F853" i="1"/>
  <c r="E853" i="1"/>
  <c r="D853" i="1"/>
  <c r="C853" i="1"/>
  <c r="L853" i="1" s="1"/>
  <c r="I852" i="1"/>
  <c r="H852" i="1"/>
  <c r="G852" i="1"/>
  <c r="F852" i="1"/>
  <c r="E852" i="1"/>
  <c r="D852" i="1"/>
  <c r="C852" i="1"/>
  <c r="L852" i="1" s="1"/>
  <c r="I851" i="1"/>
  <c r="H851" i="1"/>
  <c r="G851" i="1"/>
  <c r="F851" i="1"/>
  <c r="E851" i="1"/>
  <c r="D851" i="1"/>
  <c r="C851" i="1"/>
  <c r="L851" i="1" s="1"/>
  <c r="I850" i="1"/>
  <c r="H850" i="1"/>
  <c r="G850" i="1"/>
  <c r="F850" i="1"/>
  <c r="E850" i="1"/>
  <c r="D850" i="1"/>
  <c r="C850" i="1"/>
  <c r="L850" i="1" s="1"/>
  <c r="I849" i="1"/>
  <c r="H849" i="1"/>
  <c r="G849" i="1"/>
  <c r="F849" i="1"/>
  <c r="E849" i="1"/>
  <c r="D849" i="1"/>
  <c r="C849" i="1"/>
  <c r="L849" i="1" s="1"/>
  <c r="I848" i="1"/>
  <c r="H848" i="1"/>
  <c r="G848" i="1"/>
  <c r="F848" i="1"/>
  <c r="E848" i="1"/>
  <c r="D848" i="1"/>
  <c r="C848" i="1"/>
  <c r="L848" i="1" s="1"/>
  <c r="I847" i="1"/>
  <c r="H847" i="1"/>
  <c r="G847" i="1"/>
  <c r="F847" i="1"/>
  <c r="E847" i="1"/>
  <c r="D847" i="1"/>
  <c r="C847" i="1"/>
  <c r="L847" i="1" s="1"/>
  <c r="I846" i="1"/>
  <c r="H846" i="1"/>
  <c r="G846" i="1"/>
  <c r="F846" i="1"/>
  <c r="E846" i="1"/>
  <c r="D846" i="1"/>
  <c r="C846" i="1"/>
  <c r="L846" i="1" s="1"/>
  <c r="I845" i="1"/>
  <c r="H845" i="1"/>
  <c r="G845" i="1"/>
  <c r="F845" i="1"/>
  <c r="E845" i="1"/>
  <c r="D845" i="1"/>
  <c r="C845" i="1"/>
  <c r="L845" i="1" s="1"/>
  <c r="I844" i="1"/>
  <c r="H844" i="1"/>
  <c r="G844" i="1"/>
  <c r="F844" i="1"/>
  <c r="E844" i="1"/>
  <c r="D844" i="1"/>
  <c r="C844" i="1"/>
  <c r="L844" i="1" s="1"/>
  <c r="I843" i="1"/>
  <c r="H843" i="1"/>
  <c r="G843" i="1"/>
  <c r="F843" i="1"/>
  <c r="E843" i="1"/>
  <c r="D843" i="1"/>
  <c r="C843" i="1"/>
  <c r="L843" i="1" s="1"/>
  <c r="I842" i="1"/>
  <c r="H842" i="1"/>
  <c r="G842" i="1"/>
  <c r="F842" i="1"/>
  <c r="E842" i="1"/>
  <c r="D842" i="1"/>
  <c r="C842" i="1"/>
  <c r="L842" i="1" s="1"/>
  <c r="I841" i="1"/>
  <c r="H841" i="1"/>
  <c r="G841" i="1"/>
  <c r="F841" i="1"/>
  <c r="E841" i="1"/>
  <c r="D841" i="1"/>
  <c r="C841" i="1"/>
  <c r="L841" i="1" s="1"/>
  <c r="I840" i="1"/>
  <c r="H840" i="1"/>
  <c r="G840" i="1"/>
  <c r="F840" i="1"/>
  <c r="E840" i="1"/>
  <c r="D840" i="1"/>
  <c r="C840" i="1"/>
  <c r="L840" i="1" s="1"/>
  <c r="I839" i="1"/>
  <c r="H839" i="1"/>
  <c r="G839" i="1"/>
  <c r="F839" i="1"/>
  <c r="E839" i="1"/>
  <c r="D839" i="1"/>
  <c r="C839" i="1"/>
  <c r="L839" i="1" s="1"/>
  <c r="I838" i="1"/>
  <c r="H838" i="1"/>
  <c r="G838" i="1"/>
  <c r="F838" i="1"/>
  <c r="E838" i="1"/>
  <c r="D838" i="1"/>
  <c r="C838" i="1"/>
  <c r="L838" i="1" s="1"/>
  <c r="I837" i="1"/>
  <c r="H837" i="1"/>
  <c r="G837" i="1"/>
  <c r="F837" i="1"/>
  <c r="E837" i="1"/>
  <c r="D837" i="1"/>
  <c r="C837" i="1"/>
  <c r="L837" i="1" s="1"/>
  <c r="I836" i="1"/>
  <c r="H836" i="1"/>
  <c r="G836" i="1"/>
  <c r="F836" i="1"/>
  <c r="E836" i="1"/>
  <c r="D836" i="1"/>
  <c r="C836" i="1"/>
  <c r="L836" i="1" s="1"/>
  <c r="I835" i="1"/>
  <c r="H835" i="1"/>
  <c r="G835" i="1"/>
  <c r="F835" i="1"/>
  <c r="E835" i="1"/>
  <c r="D835" i="1"/>
  <c r="C835" i="1"/>
  <c r="L835" i="1" s="1"/>
  <c r="I834" i="1"/>
  <c r="H834" i="1"/>
  <c r="G834" i="1"/>
  <c r="F834" i="1"/>
  <c r="E834" i="1"/>
  <c r="D834" i="1"/>
  <c r="C834" i="1"/>
  <c r="L834" i="1" s="1"/>
  <c r="I833" i="1"/>
  <c r="H833" i="1"/>
  <c r="G833" i="1"/>
  <c r="F833" i="1"/>
  <c r="E833" i="1"/>
  <c r="D833" i="1"/>
  <c r="C833" i="1"/>
  <c r="L833" i="1" s="1"/>
  <c r="I832" i="1"/>
  <c r="H832" i="1"/>
  <c r="G832" i="1"/>
  <c r="F832" i="1"/>
  <c r="E832" i="1"/>
  <c r="D832" i="1"/>
  <c r="C832" i="1"/>
  <c r="L832" i="1" s="1"/>
  <c r="I831" i="1"/>
  <c r="H831" i="1"/>
  <c r="G831" i="1"/>
  <c r="F831" i="1"/>
  <c r="E831" i="1"/>
  <c r="D831" i="1"/>
  <c r="C831" i="1"/>
  <c r="L831" i="1" s="1"/>
  <c r="I830" i="1"/>
  <c r="H830" i="1"/>
  <c r="G830" i="1"/>
  <c r="F830" i="1"/>
  <c r="E830" i="1"/>
  <c r="D830" i="1"/>
  <c r="C830" i="1"/>
  <c r="L830" i="1" s="1"/>
  <c r="I829" i="1"/>
  <c r="H829" i="1"/>
  <c r="G829" i="1"/>
  <c r="F829" i="1"/>
  <c r="E829" i="1"/>
  <c r="D829" i="1"/>
  <c r="C829" i="1"/>
  <c r="L829" i="1" s="1"/>
  <c r="I828" i="1"/>
  <c r="H828" i="1"/>
  <c r="G828" i="1"/>
  <c r="F828" i="1"/>
  <c r="E828" i="1"/>
  <c r="D828" i="1"/>
  <c r="C828" i="1"/>
  <c r="L828" i="1" s="1"/>
  <c r="I827" i="1"/>
  <c r="H827" i="1"/>
  <c r="G827" i="1"/>
  <c r="F827" i="1"/>
  <c r="E827" i="1"/>
  <c r="D827" i="1"/>
  <c r="C827" i="1"/>
  <c r="L827" i="1" s="1"/>
  <c r="I826" i="1"/>
  <c r="H826" i="1"/>
  <c r="G826" i="1"/>
  <c r="F826" i="1"/>
  <c r="E826" i="1"/>
  <c r="D826" i="1"/>
  <c r="C826" i="1"/>
  <c r="L826" i="1" s="1"/>
  <c r="I825" i="1"/>
  <c r="H825" i="1"/>
  <c r="G825" i="1"/>
  <c r="F825" i="1"/>
  <c r="E825" i="1"/>
  <c r="D825" i="1"/>
  <c r="C825" i="1"/>
  <c r="L825" i="1" s="1"/>
  <c r="I824" i="1"/>
  <c r="H824" i="1"/>
  <c r="G824" i="1"/>
  <c r="F824" i="1"/>
  <c r="E824" i="1"/>
  <c r="D824" i="1"/>
  <c r="C824" i="1"/>
  <c r="L824" i="1" s="1"/>
  <c r="I823" i="1"/>
  <c r="H823" i="1"/>
  <c r="G823" i="1"/>
  <c r="F823" i="1"/>
  <c r="E823" i="1"/>
  <c r="D823" i="1"/>
  <c r="C823" i="1"/>
  <c r="L823" i="1" s="1"/>
  <c r="I822" i="1"/>
  <c r="H822" i="1"/>
  <c r="G822" i="1"/>
  <c r="F822" i="1"/>
  <c r="E822" i="1"/>
  <c r="D822" i="1"/>
  <c r="C822" i="1"/>
  <c r="L822" i="1" s="1"/>
  <c r="I821" i="1"/>
  <c r="H821" i="1"/>
  <c r="G821" i="1"/>
  <c r="F821" i="1"/>
  <c r="E821" i="1"/>
  <c r="D821" i="1"/>
  <c r="C821" i="1"/>
  <c r="L821" i="1" s="1"/>
  <c r="I820" i="1"/>
  <c r="H820" i="1"/>
  <c r="G820" i="1"/>
  <c r="F820" i="1"/>
  <c r="E820" i="1"/>
  <c r="D820" i="1"/>
  <c r="C820" i="1"/>
  <c r="L820" i="1" s="1"/>
  <c r="I819" i="1"/>
  <c r="H819" i="1"/>
  <c r="G819" i="1"/>
  <c r="F819" i="1"/>
  <c r="E819" i="1"/>
  <c r="D819" i="1"/>
  <c r="C819" i="1"/>
  <c r="L819" i="1" s="1"/>
  <c r="I818" i="1"/>
  <c r="H818" i="1"/>
  <c r="G818" i="1"/>
  <c r="F818" i="1"/>
  <c r="E818" i="1"/>
  <c r="D818" i="1"/>
  <c r="C818" i="1"/>
  <c r="L818" i="1" s="1"/>
  <c r="I817" i="1"/>
  <c r="H817" i="1"/>
  <c r="G817" i="1"/>
  <c r="F817" i="1"/>
  <c r="E817" i="1"/>
  <c r="D817" i="1"/>
  <c r="C817" i="1"/>
  <c r="L817" i="1" s="1"/>
  <c r="I816" i="1"/>
  <c r="H816" i="1"/>
  <c r="G816" i="1"/>
  <c r="F816" i="1"/>
  <c r="E816" i="1"/>
  <c r="D816" i="1"/>
  <c r="C816" i="1"/>
  <c r="L816" i="1" s="1"/>
  <c r="I815" i="1"/>
  <c r="H815" i="1"/>
  <c r="G815" i="1"/>
  <c r="F815" i="1"/>
  <c r="E815" i="1"/>
  <c r="D815" i="1"/>
  <c r="C815" i="1"/>
  <c r="L815" i="1" s="1"/>
  <c r="I814" i="1"/>
  <c r="H814" i="1"/>
  <c r="G814" i="1"/>
  <c r="F814" i="1"/>
  <c r="E814" i="1"/>
  <c r="D814" i="1"/>
  <c r="C814" i="1"/>
  <c r="L814" i="1" s="1"/>
  <c r="I813" i="1"/>
  <c r="H813" i="1"/>
  <c r="G813" i="1"/>
  <c r="F813" i="1"/>
  <c r="E813" i="1"/>
  <c r="D813" i="1"/>
  <c r="C813" i="1"/>
  <c r="L813" i="1" s="1"/>
  <c r="I812" i="1"/>
  <c r="H812" i="1"/>
  <c r="G812" i="1"/>
  <c r="F812" i="1"/>
  <c r="E812" i="1"/>
  <c r="D812" i="1"/>
  <c r="C812" i="1"/>
  <c r="L812" i="1" s="1"/>
  <c r="I811" i="1"/>
  <c r="H811" i="1"/>
  <c r="G811" i="1"/>
  <c r="F811" i="1"/>
  <c r="E811" i="1"/>
  <c r="D811" i="1"/>
  <c r="C811" i="1"/>
  <c r="L811" i="1" s="1"/>
  <c r="I810" i="1"/>
  <c r="H810" i="1"/>
  <c r="G810" i="1"/>
  <c r="F810" i="1"/>
  <c r="E810" i="1"/>
  <c r="D810" i="1"/>
  <c r="C810" i="1"/>
  <c r="L810" i="1" s="1"/>
  <c r="I809" i="1"/>
  <c r="H809" i="1"/>
  <c r="G809" i="1"/>
  <c r="F809" i="1"/>
  <c r="E809" i="1"/>
  <c r="D809" i="1"/>
  <c r="C809" i="1"/>
  <c r="L809" i="1" s="1"/>
  <c r="I808" i="1"/>
  <c r="H808" i="1"/>
  <c r="G808" i="1"/>
  <c r="F808" i="1"/>
  <c r="E808" i="1"/>
  <c r="D808" i="1"/>
  <c r="C808" i="1"/>
  <c r="L808" i="1" s="1"/>
  <c r="I807" i="1"/>
  <c r="H807" i="1"/>
  <c r="G807" i="1"/>
  <c r="F807" i="1"/>
  <c r="E807" i="1"/>
  <c r="D807" i="1"/>
  <c r="C807" i="1"/>
  <c r="L807" i="1" s="1"/>
  <c r="I806" i="1"/>
  <c r="H806" i="1"/>
  <c r="G806" i="1"/>
  <c r="F806" i="1"/>
  <c r="E806" i="1"/>
  <c r="D806" i="1"/>
  <c r="C806" i="1"/>
  <c r="L806" i="1" s="1"/>
  <c r="I805" i="1"/>
  <c r="H805" i="1"/>
  <c r="G805" i="1"/>
  <c r="F805" i="1"/>
  <c r="E805" i="1"/>
  <c r="D805" i="1"/>
  <c r="C805" i="1"/>
  <c r="L805" i="1" s="1"/>
  <c r="I804" i="1"/>
  <c r="H804" i="1"/>
  <c r="G804" i="1"/>
  <c r="F804" i="1"/>
  <c r="E804" i="1"/>
  <c r="D804" i="1"/>
  <c r="C804" i="1"/>
  <c r="L804" i="1" s="1"/>
  <c r="I803" i="1"/>
  <c r="H803" i="1"/>
  <c r="G803" i="1"/>
  <c r="F803" i="1"/>
  <c r="E803" i="1"/>
  <c r="D803" i="1"/>
  <c r="C803" i="1"/>
  <c r="L803" i="1" s="1"/>
  <c r="I802" i="1"/>
  <c r="H802" i="1"/>
  <c r="G802" i="1"/>
  <c r="F802" i="1"/>
  <c r="E802" i="1"/>
  <c r="D802" i="1"/>
  <c r="C802" i="1"/>
  <c r="L802" i="1" s="1"/>
  <c r="I801" i="1"/>
  <c r="H801" i="1"/>
  <c r="G801" i="1"/>
  <c r="F801" i="1"/>
  <c r="E801" i="1"/>
  <c r="D801" i="1"/>
  <c r="C801" i="1"/>
  <c r="L801" i="1" s="1"/>
  <c r="I800" i="1"/>
  <c r="H800" i="1"/>
  <c r="G800" i="1"/>
  <c r="F800" i="1"/>
  <c r="E800" i="1"/>
  <c r="D800" i="1"/>
  <c r="C800" i="1"/>
  <c r="L800" i="1" s="1"/>
  <c r="I799" i="1"/>
  <c r="H799" i="1"/>
  <c r="G799" i="1"/>
  <c r="F799" i="1"/>
  <c r="E799" i="1"/>
  <c r="D799" i="1"/>
  <c r="C799" i="1"/>
  <c r="L799" i="1" s="1"/>
  <c r="I798" i="1"/>
  <c r="H798" i="1"/>
  <c r="G798" i="1"/>
  <c r="F798" i="1"/>
  <c r="E798" i="1"/>
  <c r="D798" i="1"/>
  <c r="C798" i="1"/>
  <c r="L798" i="1" s="1"/>
  <c r="I797" i="1"/>
  <c r="H797" i="1"/>
  <c r="G797" i="1"/>
  <c r="F797" i="1"/>
  <c r="E797" i="1"/>
  <c r="D797" i="1"/>
  <c r="C797" i="1"/>
  <c r="L797" i="1" s="1"/>
  <c r="I796" i="1"/>
  <c r="H796" i="1"/>
  <c r="G796" i="1"/>
  <c r="F796" i="1"/>
  <c r="E796" i="1"/>
  <c r="D796" i="1"/>
  <c r="C796" i="1"/>
  <c r="L796" i="1" s="1"/>
  <c r="I795" i="1"/>
  <c r="H795" i="1"/>
  <c r="G795" i="1"/>
  <c r="F795" i="1"/>
  <c r="E795" i="1"/>
  <c r="D795" i="1"/>
  <c r="C795" i="1"/>
  <c r="L795" i="1" s="1"/>
  <c r="I794" i="1"/>
  <c r="H794" i="1"/>
  <c r="G794" i="1"/>
  <c r="F794" i="1"/>
  <c r="E794" i="1"/>
  <c r="D794" i="1"/>
  <c r="C794" i="1"/>
  <c r="L794" i="1" s="1"/>
  <c r="I793" i="1"/>
  <c r="H793" i="1"/>
  <c r="G793" i="1"/>
  <c r="F793" i="1"/>
  <c r="E793" i="1"/>
  <c r="D793" i="1"/>
  <c r="C793" i="1"/>
  <c r="L793" i="1" s="1"/>
  <c r="I792" i="1"/>
  <c r="H792" i="1"/>
  <c r="G792" i="1"/>
  <c r="F792" i="1"/>
  <c r="E792" i="1"/>
  <c r="D792" i="1"/>
  <c r="C792" i="1"/>
  <c r="L792" i="1" s="1"/>
  <c r="I791" i="1"/>
  <c r="H791" i="1"/>
  <c r="G791" i="1"/>
  <c r="F791" i="1"/>
  <c r="E791" i="1"/>
  <c r="D791" i="1"/>
  <c r="C791" i="1"/>
  <c r="L791" i="1" s="1"/>
  <c r="I790" i="1"/>
  <c r="H790" i="1"/>
  <c r="G790" i="1"/>
  <c r="F790" i="1"/>
  <c r="E790" i="1"/>
  <c r="D790" i="1"/>
  <c r="C790" i="1"/>
  <c r="L790" i="1" s="1"/>
  <c r="I789" i="1"/>
  <c r="H789" i="1"/>
  <c r="G789" i="1"/>
  <c r="F789" i="1"/>
  <c r="E789" i="1"/>
  <c r="D789" i="1"/>
  <c r="C789" i="1"/>
  <c r="L789" i="1" s="1"/>
  <c r="I788" i="1"/>
  <c r="H788" i="1"/>
  <c r="G788" i="1"/>
  <c r="F788" i="1"/>
  <c r="E788" i="1"/>
  <c r="D788" i="1"/>
  <c r="C788" i="1"/>
  <c r="L788" i="1" s="1"/>
  <c r="I787" i="1"/>
  <c r="H787" i="1"/>
  <c r="G787" i="1"/>
  <c r="F787" i="1"/>
  <c r="E787" i="1"/>
  <c r="D787" i="1"/>
  <c r="C787" i="1"/>
  <c r="L787" i="1" s="1"/>
  <c r="I786" i="1"/>
  <c r="H786" i="1"/>
  <c r="G786" i="1"/>
  <c r="F786" i="1"/>
  <c r="E786" i="1"/>
  <c r="D786" i="1"/>
  <c r="C786" i="1"/>
  <c r="L786" i="1" s="1"/>
  <c r="I785" i="1"/>
  <c r="H785" i="1"/>
  <c r="G785" i="1"/>
  <c r="F785" i="1"/>
  <c r="E785" i="1"/>
  <c r="D785" i="1"/>
  <c r="C785" i="1"/>
  <c r="L785" i="1" s="1"/>
  <c r="I784" i="1"/>
  <c r="H784" i="1"/>
  <c r="G784" i="1"/>
  <c r="F784" i="1"/>
  <c r="E784" i="1"/>
  <c r="D784" i="1"/>
  <c r="C784" i="1"/>
  <c r="L784" i="1" s="1"/>
  <c r="I783" i="1"/>
  <c r="H783" i="1"/>
  <c r="G783" i="1"/>
  <c r="F783" i="1"/>
  <c r="E783" i="1"/>
  <c r="D783" i="1"/>
  <c r="C783" i="1"/>
  <c r="L783" i="1" s="1"/>
  <c r="I782" i="1"/>
  <c r="H782" i="1"/>
  <c r="G782" i="1"/>
  <c r="F782" i="1"/>
  <c r="E782" i="1"/>
  <c r="D782" i="1"/>
  <c r="C782" i="1"/>
  <c r="L782" i="1" s="1"/>
  <c r="I781" i="1"/>
  <c r="H781" i="1"/>
  <c r="G781" i="1"/>
  <c r="F781" i="1"/>
  <c r="E781" i="1"/>
  <c r="D781" i="1"/>
  <c r="C781" i="1"/>
  <c r="L781" i="1" s="1"/>
  <c r="I780" i="1"/>
  <c r="H780" i="1"/>
  <c r="G780" i="1"/>
  <c r="F780" i="1"/>
  <c r="E780" i="1"/>
  <c r="D780" i="1"/>
  <c r="C780" i="1"/>
  <c r="L780" i="1" s="1"/>
  <c r="I779" i="1"/>
  <c r="H779" i="1"/>
  <c r="G779" i="1"/>
  <c r="F779" i="1"/>
  <c r="E779" i="1"/>
  <c r="D779" i="1"/>
  <c r="C779" i="1"/>
  <c r="L779" i="1" s="1"/>
  <c r="I778" i="1"/>
  <c r="H778" i="1"/>
  <c r="G778" i="1"/>
  <c r="F778" i="1"/>
  <c r="E778" i="1"/>
  <c r="D778" i="1"/>
  <c r="C778" i="1"/>
  <c r="L778" i="1" s="1"/>
  <c r="I777" i="1"/>
  <c r="H777" i="1"/>
  <c r="G777" i="1"/>
  <c r="F777" i="1"/>
  <c r="E777" i="1"/>
  <c r="D777" i="1"/>
  <c r="C777" i="1"/>
  <c r="L777" i="1" s="1"/>
  <c r="I776" i="1"/>
  <c r="H776" i="1"/>
  <c r="G776" i="1"/>
  <c r="F776" i="1"/>
  <c r="E776" i="1"/>
  <c r="D776" i="1"/>
  <c r="C776" i="1"/>
  <c r="L776" i="1" s="1"/>
  <c r="I775" i="1"/>
  <c r="H775" i="1"/>
  <c r="G775" i="1"/>
  <c r="F775" i="1"/>
  <c r="E775" i="1"/>
  <c r="D775" i="1"/>
  <c r="C775" i="1"/>
  <c r="L775" i="1" s="1"/>
  <c r="I774" i="1"/>
  <c r="H774" i="1"/>
  <c r="G774" i="1"/>
  <c r="F774" i="1"/>
  <c r="E774" i="1"/>
  <c r="D774" i="1"/>
  <c r="C774" i="1"/>
  <c r="L774" i="1" s="1"/>
  <c r="I773" i="1"/>
  <c r="H773" i="1"/>
  <c r="G773" i="1"/>
  <c r="F773" i="1"/>
  <c r="E773" i="1"/>
  <c r="D773" i="1"/>
  <c r="C773" i="1"/>
  <c r="L773" i="1" s="1"/>
  <c r="I772" i="1"/>
  <c r="H772" i="1"/>
  <c r="G772" i="1"/>
  <c r="F772" i="1"/>
  <c r="E772" i="1"/>
  <c r="D772" i="1"/>
  <c r="C772" i="1"/>
  <c r="L772" i="1" s="1"/>
  <c r="I771" i="1"/>
  <c r="H771" i="1"/>
  <c r="G771" i="1"/>
  <c r="F771" i="1"/>
  <c r="E771" i="1"/>
  <c r="D771" i="1"/>
  <c r="C771" i="1"/>
  <c r="L771" i="1" s="1"/>
  <c r="I770" i="1"/>
  <c r="H770" i="1"/>
  <c r="G770" i="1"/>
  <c r="F770" i="1"/>
  <c r="E770" i="1"/>
  <c r="D770" i="1"/>
  <c r="C770" i="1"/>
  <c r="L770" i="1" s="1"/>
  <c r="I769" i="1"/>
  <c r="H769" i="1"/>
  <c r="G769" i="1"/>
  <c r="F769" i="1"/>
  <c r="E769" i="1"/>
  <c r="D769" i="1"/>
  <c r="C769" i="1"/>
  <c r="L769" i="1" s="1"/>
  <c r="I768" i="1"/>
  <c r="H768" i="1"/>
  <c r="G768" i="1"/>
  <c r="F768" i="1"/>
  <c r="E768" i="1"/>
  <c r="D768" i="1"/>
  <c r="C768" i="1"/>
  <c r="L768" i="1" s="1"/>
  <c r="I767" i="1"/>
  <c r="H767" i="1"/>
  <c r="G767" i="1"/>
  <c r="F767" i="1"/>
  <c r="E767" i="1"/>
  <c r="D767" i="1"/>
  <c r="C767" i="1"/>
  <c r="L767" i="1" s="1"/>
  <c r="I766" i="1"/>
  <c r="H766" i="1"/>
  <c r="G766" i="1"/>
  <c r="F766" i="1"/>
  <c r="E766" i="1"/>
  <c r="D766" i="1"/>
  <c r="C766" i="1"/>
  <c r="L766" i="1" s="1"/>
  <c r="I765" i="1"/>
  <c r="H765" i="1"/>
  <c r="G765" i="1"/>
  <c r="F765" i="1"/>
  <c r="E765" i="1"/>
  <c r="D765" i="1"/>
  <c r="C765" i="1"/>
  <c r="L765" i="1" s="1"/>
  <c r="I764" i="1"/>
  <c r="H764" i="1"/>
  <c r="G764" i="1"/>
  <c r="F764" i="1"/>
  <c r="E764" i="1"/>
  <c r="D764" i="1"/>
  <c r="C764" i="1"/>
  <c r="L764" i="1" s="1"/>
  <c r="I763" i="1"/>
  <c r="H763" i="1"/>
  <c r="G763" i="1"/>
  <c r="F763" i="1"/>
  <c r="E763" i="1"/>
  <c r="D763" i="1"/>
  <c r="C763" i="1"/>
  <c r="L763" i="1" s="1"/>
  <c r="I762" i="1"/>
  <c r="H762" i="1"/>
  <c r="G762" i="1"/>
  <c r="F762" i="1"/>
  <c r="E762" i="1"/>
  <c r="D762" i="1"/>
  <c r="C762" i="1"/>
  <c r="L762" i="1" s="1"/>
  <c r="I761" i="1"/>
  <c r="H761" i="1"/>
  <c r="G761" i="1"/>
  <c r="F761" i="1"/>
  <c r="E761" i="1"/>
  <c r="D761" i="1"/>
  <c r="C761" i="1"/>
  <c r="L761" i="1" s="1"/>
  <c r="I760" i="1"/>
  <c r="H760" i="1"/>
  <c r="G760" i="1"/>
  <c r="F760" i="1"/>
  <c r="E760" i="1"/>
  <c r="D760" i="1"/>
  <c r="C760" i="1"/>
  <c r="L760" i="1" s="1"/>
  <c r="I759" i="1"/>
  <c r="H759" i="1"/>
  <c r="G759" i="1"/>
  <c r="F759" i="1"/>
  <c r="E759" i="1"/>
  <c r="D759" i="1"/>
  <c r="C759" i="1"/>
  <c r="L759" i="1" s="1"/>
  <c r="I758" i="1"/>
  <c r="H758" i="1"/>
  <c r="G758" i="1"/>
  <c r="F758" i="1"/>
  <c r="E758" i="1"/>
  <c r="D758" i="1"/>
  <c r="C758" i="1"/>
  <c r="L758" i="1" s="1"/>
  <c r="I757" i="1"/>
  <c r="H757" i="1"/>
  <c r="G757" i="1"/>
  <c r="F757" i="1"/>
  <c r="E757" i="1"/>
  <c r="D757" i="1"/>
  <c r="C757" i="1"/>
  <c r="L757" i="1" s="1"/>
  <c r="I756" i="1"/>
  <c r="H756" i="1"/>
  <c r="G756" i="1"/>
  <c r="F756" i="1"/>
  <c r="E756" i="1"/>
  <c r="D756" i="1"/>
  <c r="C756" i="1"/>
  <c r="L756" i="1" s="1"/>
  <c r="I755" i="1"/>
  <c r="H755" i="1"/>
  <c r="G755" i="1"/>
  <c r="F755" i="1"/>
  <c r="E755" i="1"/>
  <c r="D755" i="1"/>
  <c r="C755" i="1"/>
  <c r="L755" i="1" s="1"/>
  <c r="I754" i="1"/>
  <c r="H754" i="1"/>
  <c r="G754" i="1"/>
  <c r="F754" i="1"/>
  <c r="E754" i="1"/>
  <c r="D754" i="1"/>
  <c r="C754" i="1"/>
  <c r="L754" i="1" s="1"/>
  <c r="I753" i="1"/>
  <c r="H753" i="1"/>
  <c r="G753" i="1"/>
  <c r="F753" i="1"/>
  <c r="E753" i="1"/>
  <c r="D753" i="1"/>
  <c r="C753" i="1"/>
  <c r="L753" i="1" s="1"/>
  <c r="I752" i="1"/>
  <c r="H752" i="1"/>
  <c r="G752" i="1"/>
  <c r="F752" i="1"/>
  <c r="E752" i="1"/>
  <c r="D752" i="1"/>
  <c r="C752" i="1"/>
  <c r="L752" i="1" s="1"/>
  <c r="I751" i="1"/>
  <c r="H751" i="1"/>
  <c r="G751" i="1"/>
  <c r="F751" i="1"/>
  <c r="E751" i="1"/>
  <c r="D751" i="1"/>
  <c r="C751" i="1"/>
  <c r="L751" i="1" s="1"/>
  <c r="I750" i="1"/>
  <c r="H750" i="1"/>
  <c r="G750" i="1"/>
  <c r="F750" i="1"/>
  <c r="E750" i="1"/>
  <c r="D750" i="1"/>
  <c r="C750" i="1"/>
  <c r="L750" i="1" s="1"/>
  <c r="I749" i="1"/>
  <c r="H749" i="1"/>
  <c r="G749" i="1"/>
  <c r="F749" i="1"/>
  <c r="E749" i="1"/>
  <c r="D749" i="1"/>
  <c r="C749" i="1"/>
  <c r="L749" i="1" s="1"/>
  <c r="I748" i="1"/>
  <c r="H748" i="1"/>
  <c r="G748" i="1"/>
  <c r="F748" i="1"/>
  <c r="E748" i="1"/>
  <c r="D748" i="1"/>
  <c r="C748" i="1"/>
  <c r="L748" i="1" s="1"/>
  <c r="I747" i="1"/>
  <c r="H747" i="1"/>
  <c r="G747" i="1"/>
  <c r="F747" i="1"/>
  <c r="E747" i="1"/>
  <c r="D747" i="1"/>
  <c r="C747" i="1"/>
  <c r="L747" i="1" s="1"/>
  <c r="I746" i="1"/>
  <c r="H746" i="1"/>
  <c r="G746" i="1"/>
  <c r="F746" i="1"/>
  <c r="E746" i="1"/>
  <c r="D746" i="1"/>
  <c r="C746" i="1"/>
  <c r="L746" i="1" s="1"/>
  <c r="I745" i="1"/>
  <c r="H745" i="1"/>
  <c r="G745" i="1"/>
  <c r="F745" i="1"/>
  <c r="E745" i="1"/>
  <c r="D745" i="1"/>
  <c r="C745" i="1"/>
  <c r="L745" i="1" s="1"/>
  <c r="I744" i="1"/>
  <c r="H744" i="1"/>
  <c r="G744" i="1"/>
  <c r="F744" i="1"/>
  <c r="E744" i="1"/>
  <c r="D744" i="1"/>
  <c r="C744" i="1"/>
  <c r="L744" i="1" s="1"/>
  <c r="I743" i="1"/>
  <c r="H743" i="1"/>
  <c r="G743" i="1"/>
  <c r="F743" i="1"/>
  <c r="E743" i="1"/>
  <c r="D743" i="1"/>
  <c r="C743" i="1"/>
  <c r="L743" i="1" s="1"/>
  <c r="I742" i="1"/>
  <c r="H742" i="1"/>
  <c r="G742" i="1"/>
  <c r="F742" i="1"/>
  <c r="E742" i="1"/>
  <c r="D742" i="1"/>
  <c r="C742" i="1"/>
  <c r="L742" i="1" s="1"/>
  <c r="I741" i="1"/>
  <c r="H741" i="1"/>
  <c r="G741" i="1"/>
  <c r="F741" i="1"/>
  <c r="E741" i="1"/>
  <c r="D741" i="1"/>
  <c r="C741" i="1"/>
  <c r="L741" i="1" s="1"/>
  <c r="I740" i="1"/>
  <c r="H740" i="1"/>
  <c r="G740" i="1"/>
  <c r="F740" i="1"/>
  <c r="E740" i="1"/>
  <c r="D740" i="1"/>
  <c r="C740" i="1"/>
  <c r="L740" i="1" s="1"/>
  <c r="I739" i="1"/>
  <c r="H739" i="1"/>
  <c r="G739" i="1"/>
  <c r="F739" i="1"/>
  <c r="E739" i="1"/>
  <c r="D739" i="1"/>
  <c r="C739" i="1"/>
  <c r="L739" i="1" s="1"/>
  <c r="I738" i="1"/>
  <c r="H738" i="1"/>
  <c r="G738" i="1"/>
  <c r="F738" i="1"/>
  <c r="E738" i="1"/>
  <c r="D738" i="1"/>
  <c r="C738" i="1"/>
  <c r="L738" i="1" s="1"/>
  <c r="I737" i="1"/>
  <c r="H737" i="1"/>
  <c r="G737" i="1"/>
  <c r="F737" i="1"/>
  <c r="E737" i="1"/>
  <c r="D737" i="1"/>
  <c r="C737" i="1"/>
  <c r="L737" i="1" s="1"/>
  <c r="I736" i="1"/>
  <c r="H736" i="1"/>
  <c r="G736" i="1"/>
  <c r="F736" i="1"/>
  <c r="E736" i="1"/>
  <c r="D736" i="1"/>
  <c r="C736" i="1"/>
  <c r="L736" i="1" s="1"/>
  <c r="I735" i="1"/>
  <c r="H735" i="1"/>
  <c r="G735" i="1"/>
  <c r="F735" i="1"/>
  <c r="E735" i="1"/>
  <c r="D735" i="1"/>
  <c r="C735" i="1"/>
  <c r="L735" i="1" s="1"/>
  <c r="I734" i="1"/>
  <c r="H734" i="1"/>
  <c r="G734" i="1"/>
  <c r="F734" i="1"/>
  <c r="E734" i="1"/>
  <c r="D734" i="1"/>
  <c r="C734" i="1"/>
  <c r="L734" i="1" s="1"/>
  <c r="I733" i="1"/>
  <c r="H733" i="1"/>
  <c r="G733" i="1"/>
  <c r="F733" i="1"/>
  <c r="E733" i="1"/>
  <c r="D733" i="1"/>
  <c r="C733" i="1"/>
  <c r="L733" i="1" s="1"/>
  <c r="I732" i="1"/>
  <c r="H732" i="1"/>
  <c r="G732" i="1"/>
  <c r="F732" i="1"/>
  <c r="E732" i="1"/>
  <c r="D732" i="1"/>
  <c r="C732" i="1"/>
  <c r="L732" i="1" s="1"/>
  <c r="I731" i="1"/>
  <c r="H731" i="1"/>
  <c r="G731" i="1"/>
  <c r="F731" i="1"/>
  <c r="E731" i="1"/>
  <c r="D731" i="1"/>
  <c r="C731" i="1"/>
  <c r="L731" i="1" s="1"/>
  <c r="I730" i="1"/>
  <c r="H730" i="1"/>
  <c r="G730" i="1"/>
  <c r="F730" i="1"/>
  <c r="E730" i="1"/>
  <c r="D730" i="1"/>
  <c r="C730" i="1"/>
  <c r="L730" i="1" s="1"/>
  <c r="I729" i="1"/>
  <c r="H729" i="1"/>
  <c r="G729" i="1"/>
  <c r="F729" i="1"/>
  <c r="E729" i="1"/>
  <c r="D729" i="1"/>
  <c r="C729" i="1"/>
  <c r="L729" i="1" s="1"/>
  <c r="I728" i="1"/>
  <c r="H728" i="1"/>
  <c r="G728" i="1"/>
  <c r="F728" i="1"/>
  <c r="E728" i="1"/>
  <c r="D728" i="1"/>
  <c r="C728" i="1"/>
  <c r="L728" i="1" s="1"/>
  <c r="I727" i="1"/>
  <c r="H727" i="1"/>
  <c r="G727" i="1"/>
  <c r="F727" i="1"/>
  <c r="E727" i="1"/>
  <c r="D727" i="1"/>
  <c r="C727" i="1"/>
  <c r="L727" i="1" s="1"/>
  <c r="I726" i="1"/>
  <c r="H726" i="1"/>
  <c r="G726" i="1"/>
  <c r="F726" i="1"/>
  <c r="E726" i="1"/>
  <c r="D726" i="1"/>
  <c r="C726" i="1"/>
  <c r="L726" i="1" s="1"/>
  <c r="I725" i="1"/>
  <c r="H725" i="1"/>
  <c r="G725" i="1"/>
  <c r="F725" i="1"/>
  <c r="E725" i="1"/>
  <c r="D725" i="1"/>
  <c r="C725" i="1"/>
  <c r="L725" i="1" s="1"/>
  <c r="I724" i="1"/>
  <c r="H724" i="1"/>
  <c r="G724" i="1"/>
  <c r="F724" i="1"/>
  <c r="E724" i="1"/>
  <c r="D724" i="1"/>
  <c r="C724" i="1"/>
  <c r="L724" i="1" s="1"/>
  <c r="I723" i="1"/>
  <c r="H723" i="1"/>
  <c r="G723" i="1"/>
  <c r="F723" i="1"/>
  <c r="E723" i="1"/>
  <c r="D723" i="1"/>
  <c r="C723" i="1"/>
  <c r="L723" i="1" s="1"/>
  <c r="I722" i="1"/>
  <c r="H722" i="1"/>
  <c r="G722" i="1"/>
  <c r="F722" i="1"/>
  <c r="E722" i="1"/>
  <c r="D722" i="1"/>
  <c r="C722" i="1"/>
  <c r="L722" i="1" s="1"/>
  <c r="I721" i="1"/>
  <c r="H721" i="1"/>
  <c r="G721" i="1"/>
  <c r="F721" i="1"/>
  <c r="E721" i="1"/>
  <c r="D721" i="1"/>
  <c r="C721" i="1"/>
  <c r="L721" i="1" s="1"/>
  <c r="I720" i="1"/>
  <c r="H720" i="1"/>
  <c r="G720" i="1"/>
  <c r="F720" i="1"/>
  <c r="E720" i="1"/>
  <c r="D720" i="1"/>
  <c r="C720" i="1"/>
  <c r="L720" i="1" s="1"/>
  <c r="I719" i="1"/>
  <c r="H719" i="1"/>
  <c r="G719" i="1"/>
  <c r="F719" i="1"/>
  <c r="E719" i="1"/>
  <c r="D719" i="1"/>
  <c r="C719" i="1"/>
  <c r="L719" i="1" s="1"/>
  <c r="I718" i="1"/>
  <c r="H718" i="1"/>
  <c r="G718" i="1"/>
  <c r="F718" i="1"/>
  <c r="E718" i="1"/>
  <c r="D718" i="1"/>
  <c r="C718" i="1"/>
  <c r="L718" i="1" s="1"/>
  <c r="I717" i="1"/>
  <c r="H717" i="1"/>
  <c r="G717" i="1"/>
  <c r="F717" i="1"/>
  <c r="E717" i="1"/>
  <c r="D717" i="1"/>
  <c r="C717" i="1"/>
  <c r="L717" i="1" s="1"/>
  <c r="I716" i="1"/>
  <c r="H716" i="1"/>
  <c r="G716" i="1"/>
  <c r="F716" i="1"/>
  <c r="E716" i="1"/>
  <c r="D716" i="1"/>
  <c r="C716" i="1"/>
  <c r="L716" i="1" s="1"/>
  <c r="I715" i="1"/>
  <c r="H715" i="1"/>
  <c r="G715" i="1"/>
  <c r="F715" i="1"/>
  <c r="E715" i="1"/>
  <c r="D715" i="1"/>
  <c r="C715" i="1"/>
  <c r="L715" i="1" s="1"/>
  <c r="I714" i="1"/>
  <c r="H714" i="1"/>
  <c r="G714" i="1"/>
  <c r="F714" i="1"/>
  <c r="E714" i="1"/>
  <c r="D714" i="1"/>
  <c r="C714" i="1"/>
  <c r="L714" i="1" s="1"/>
  <c r="I713" i="1"/>
  <c r="H713" i="1"/>
  <c r="G713" i="1"/>
  <c r="F713" i="1"/>
  <c r="E713" i="1"/>
  <c r="D713" i="1"/>
  <c r="C713" i="1"/>
  <c r="L713" i="1" s="1"/>
  <c r="I712" i="1"/>
  <c r="H712" i="1"/>
  <c r="G712" i="1"/>
  <c r="F712" i="1"/>
  <c r="E712" i="1"/>
  <c r="D712" i="1"/>
  <c r="C712" i="1"/>
  <c r="L712" i="1" s="1"/>
  <c r="I711" i="1"/>
  <c r="H711" i="1"/>
  <c r="G711" i="1"/>
  <c r="F711" i="1"/>
  <c r="E711" i="1"/>
  <c r="D711" i="1"/>
  <c r="C711" i="1"/>
  <c r="L711" i="1" s="1"/>
  <c r="I710" i="1"/>
  <c r="H710" i="1"/>
  <c r="G710" i="1"/>
  <c r="F710" i="1"/>
  <c r="E710" i="1"/>
  <c r="D710" i="1"/>
  <c r="C710" i="1"/>
  <c r="L710" i="1" s="1"/>
  <c r="I709" i="1"/>
  <c r="H709" i="1"/>
  <c r="G709" i="1"/>
  <c r="F709" i="1"/>
  <c r="E709" i="1"/>
  <c r="D709" i="1"/>
  <c r="C709" i="1"/>
  <c r="L709" i="1" s="1"/>
  <c r="I708" i="1"/>
  <c r="H708" i="1"/>
  <c r="G708" i="1"/>
  <c r="F708" i="1"/>
  <c r="E708" i="1"/>
  <c r="D708" i="1"/>
  <c r="C708" i="1"/>
  <c r="L708" i="1" s="1"/>
  <c r="I707" i="1"/>
  <c r="H707" i="1"/>
  <c r="G707" i="1"/>
  <c r="F707" i="1"/>
  <c r="E707" i="1"/>
  <c r="D707" i="1"/>
  <c r="C707" i="1"/>
  <c r="L707" i="1" s="1"/>
  <c r="I706" i="1"/>
  <c r="H706" i="1"/>
  <c r="G706" i="1"/>
  <c r="F706" i="1"/>
  <c r="E706" i="1"/>
  <c r="D706" i="1"/>
  <c r="C706" i="1"/>
  <c r="L706" i="1" s="1"/>
  <c r="I705" i="1"/>
  <c r="H705" i="1"/>
  <c r="G705" i="1"/>
  <c r="F705" i="1"/>
  <c r="E705" i="1"/>
  <c r="D705" i="1"/>
  <c r="C705" i="1"/>
  <c r="L705" i="1" s="1"/>
  <c r="I704" i="1"/>
  <c r="H704" i="1"/>
  <c r="G704" i="1"/>
  <c r="F704" i="1"/>
  <c r="E704" i="1"/>
  <c r="D704" i="1"/>
  <c r="C704" i="1"/>
  <c r="L704" i="1" s="1"/>
  <c r="I703" i="1"/>
  <c r="H703" i="1"/>
  <c r="G703" i="1"/>
  <c r="F703" i="1"/>
  <c r="E703" i="1"/>
  <c r="D703" i="1"/>
  <c r="C703" i="1"/>
  <c r="L703" i="1" s="1"/>
  <c r="I702" i="1"/>
  <c r="H702" i="1"/>
  <c r="G702" i="1"/>
  <c r="F702" i="1"/>
  <c r="E702" i="1"/>
  <c r="D702" i="1"/>
  <c r="C702" i="1"/>
  <c r="L702" i="1" s="1"/>
  <c r="I701" i="1"/>
  <c r="H701" i="1"/>
  <c r="G701" i="1"/>
  <c r="F701" i="1"/>
  <c r="E701" i="1"/>
  <c r="D701" i="1"/>
  <c r="C701" i="1"/>
  <c r="L701" i="1" s="1"/>
  <c r="I700" i="1"/>
  <c r="H700" i="1"/>
  <c r="G700" i="1"/>
  <c r="F700" i="1"/>
  <c r="E700" i="1"/>
  <c r="D700" i="1"/>
  <c r="C700" i="1"/>
  <c r="L700" i="1" s="1"/>
  <c r="I699" i="1"/>
  <c r="H699" i="1"/>
  <c r="G699" i="1"/>
  <c r="F699" i="1"/>
  <c r="E699" i="1"/>
  <c r="D699" i="1"/>
  <c r="C699" i="1"/>
  <c r="L699" i="1" s="1"/>
  <c r="I698" i="1"/>
  <c r="H698" i="1"/>
  <c r="G698" i="1"/>
  <c r="F698" i="1"/>
  <c r="E698" i="1"/>
  <c r="D698" i="1"/>
  <c r="C698" i="1"/>
  <c r="L698" i="1" s="1"/>
  <c r="I697" i="1"/>
  <c r="H697" i="1"/>
  <c r="G697" i="1"/>
  <c r="F697" i="1"/>
  <c r="E697" i="1"/>
  <c r="D697" i="1"/>
  <c r="C697" i="1"/>
  <c r="L697" i="1" s="1"/>
  <c r="I696" i="1"/>
  <c r="H696" i="1"/>
  <c r="G696" i="1"/>
  <c r="F696" i="1"/>
  <c r="E696" i="1"/>
  <c r="D696" i="1"/>
  <c r="C696" i="1"/>
  <c r="L696" i="1" s="1"/>
  <c r="I695" i="1"/>
  <c r="H695" i="1"/>
  <c r="G695" i="1"/>
  <c r="F695" i="1"/>
  <c r="E695" i="1"/>
  <c r="D695" i="1"/>
  <c r="C695" i="1"/>
  <c r="L695" i="1" s="1"/>
  <c r="I694" i="1"/>
  <c r="H694" i="1"/>
  <c r="G694" i="1"/>
  <c r="F694" i="1"/>
  <c r="E694" i="1"/>
  <c r="D694" i="1"/>
  <c r="C694" i="1"/>
  <c r="L694" i="1" s="1"/>
  <c r="I693" i="1"/>
  <c r="H693" i="1"/>
  <c r="G693" i="1"/>
  <c r="F693" i="1"/>
  <c r="E693" i="1"/>
  <c r="D693" i="1"/>
  <c r="C693" i="1"/>
  <c r="L693" i="1" s="1"/>
  <c r="I692" i="1"/>
  <c r="H692" i="1"/>
  <c r="G692" i="1"/>
  <c r="F692" i="1"/>
  <c r="E692" i="1"/>
  <c r="D692" i="1"/>
  <c r="C692" i="1"/>
  <c r="L692" i="1" s="1"/>
  <c r="I691" i="1"/>
  <c r="H691" i="1"/>
  <c r="G691" i="1"/>
  <c r="F691" i="1"/>
  <c r="E691" i="1"/>
  <c r="D691" i="1"/>
  <c r="C691" i="1"/>
  <c r="L691" i="1" s="1"/>
  <c r="I690" i="1"/>
  <c r="H690" i="1"/>
  <c r="G690" i="1"/>
  <c r="F690" i="1"/>
  <c r="E690" i="1"/>
  <c r="D690" i="1"/>
  <c r="C690" i="1"/>
  <c r="L690" i="1" s="1"/>
  <c r="I689" i="1"/>
  <c r="H689" i="1"/>
  <c r="G689" i="1"/>
  <c r="F689" i="1"/>
  <c r="E689" i="1"/>
  <c r="D689" i="1"/>
  <c r="C689" i="1"/>
  <c r="L689" i="1" s="1"/>
  <c r="I688" i="1"/>
  <c r="H688" i="1"/>
  <c r="G688" i="1"/>
  <c r="F688" i="1"/>
  <c r="E688" i="1"/>
  <c r="D688" i="1"/>
  <c r="C688" i="1"/>
  <c r="L688" i="1" s="1"/>
  <c r="I687" i="1"/>
  <c r="H687" i="1"/>
  <c r="G687" i="1"/>
  <c r="F687" i="1"/>
  <c r="E687" i="1"/>
  <c r="D687" i="1"/>
  <c r="C687" i="1"/>
  <c r="L687" i="1" s="1"/>
  <c r="I686" i="1"/>
  <c r="H686" i="1"/>
  <c r="G686" i="1"/>
  <c r="F686" i="1"/>
  <c r="E686" i="1"/>
  <c r="D686" i="1"/>
  <c r="C686" i="1"/>
  <c r="L686" i="1" s="1"/>
  <c r="I685" i="1"/>
  <c r="H685" i="1"/>
  <c r="G685" i="1"/>
  <c r="F685" i="1"/>
  <c r="E685" i="1"/>
  <c r="D685" i="1"/>
  <c r="C685" i="1"/>
  <c r="L685" i="1" s="1"/>
  <c r="I684" i="1"/>
  <c r="H684" i="1"/>
  <c r="G684" i="1"/>
  <c r="F684" i="1"/>
  <c r="E684" i="1"/>
  <c r="D684" i="1"/>
  <c r="C684" i="1"/>
  <c r="L684" i="1" s="1"/>
  <c r="I683" i="1"/>
  <c r="H683" i="1"/>
  <c r="G683" i="1"/>
  <c r="F683" i="1"/>
  <c r="E683" i="1"/>
  <c r="D683" i="1"/>
  <c r="C683" i="1"/>
  <c r="L683" i="1" s="1"/>
  <c r="I682" i="1"/>
  <c r="H682" i="1"/>
  <c r="G682" i="1"/>
  <c r="F682" i="1"/>
  <c r="E682" i="1"/>
  <c r="D682" i="1"/>
  <c r="C682" i="1"/>
  <c r="L682" i="1" s="1"/>
  <c r="I681" i="1"/>
  <c r="H681" i="1"/>
  <c r="G681" i="1"/>
  <c r="F681" i="1"/>
  <c r="E681" i="1"/>
  <c r="D681" i="1"/>
  <c r="C681" i="1"/>
  <c r="L681" i="1" s="1"/>
  <c r="I680" i="1"/>
  <c r="H680" i="1"/>
  <c r="G680" i="1"/>
  <c r="F680" i="1"/>
  <c r="E680" i="1"/>
  <c r="D680" i="1"/>
  <c r="C680" i="1"/>
  <c r="L680" i="1" s="1"/>
  <c r="I679" i="1"/>
  <c r="H679" i="1"/>
  <c r="G679" i="1"/>
  <c r="F679" i="1"/>
  <c r="E679" i="1"/>
  <c r="D679" i="1"/>
  <c r="C679" i="1"/>
  <c r="L679" i="1" s="1"/>
  <c r="I678" i="1"/>
  <c r="H678" i="1"/>
  <c r="G678" i="1"/>
  <c r="F678" i="1"/>
  <c r="E678" i="1"/>
  <c r="D678" i="1"/>
  <c r="C678" i="1"/>
  <c r="L678" i="1" s="1"/>
  <c r="I677" i="1"/>
  <c r="H677" i="1"/>
  <c r="G677" i="1"/>
  <c r="F677" i="1"/>
  <c r="E677" i="1"/>
  <c r="D677" i="1"/>
  <c r="C677" i="1"/>
  <c r="L677" i="1" s="1"/>
  <c r="I676" i="1"/>
  <c r="H676" i="1"/>
  <c r="G676" i="1"/>
  <c r="F676" i="1"/>
  <c r="E676" i="1"/>
  <c r="D676" i="1"/>
  <c r="C676" i="1"/>
  <c r="L676" i="1" s="1"/>
  <c r="I675" i="1"/>
  <c r="H675" i="1"/>
  <c r="G675" i="1"/>
  <c r="F675" i="1"/>
  <c r="E675" i="1"/>
  <c r="D675" i="1"/>
  <c r="C675" i="1"/>
  <c r="L675" i="1" s="1"/>
  <c r="I674" i="1"/>
  <c r="H674" i="1"/>
  <c r="G674" i="1"/>
  <c r="F674" i="1"/>
  <c r="E674" i="1"/>
  <c r="D674" i="1"/>
  <c r="C674" i="1"/>
  <c r="L674" i="1" s="1"/>
  <c r="I673" i="1"/>
  <c r="H673" i="1"/>
  <c r="G673" i="1"/>
  <c r="F673" i="1"/>
  <c r="E673" i="1"/>
  <c r="D673" i="1"/>
  <c r="C673" i="1"/>
  <c r="L673" i="1" s="1"/>
  <c r="I672" i="1"/>
  <c r="H672" i="1"/>
  <c r="G672" i="1"/>
  <c r="F672" i="1"/>
  <c r="E672" i="1"/>
  <c r="D672" i="1"/>
  <c r="C672" i="1"/>
  <c r="L672" i="1" s="1"/>
  <c r="I671" i="1"/>
  <c r="H671" i="1"/>
  <c r="G671" i="1"/>
  <c r="F671" i="1"/>
  <c r="E671" i="1"/>
  <c r="D671" i="1"/>
  <c r="C671" i="1"/>
  <c r="L671" i="1" s="1"/>
  <c r="I670" i="1"/>
  <c r="H670" i="1"/>
  <c r="G670" i="1"/>
  <c r="F670" i="1"/>
  <c r="E670" i="1"/>
  <c r="D670" i="1"/>
  <c r="C670" i="1"/>
  <c r="L670" i="1" s="1"/>
  <c r="I669" i="1"/>
  <c r="H669" i="1"/>
  <c r="G669" i="1"/>
  <c r="F669" i="1"/>
  <c r="E669" i="1"/>
  <c r="D669" i="1"/>
  <c r="C669" i="1"/>
  <c r="L669" i="1" s="1"/>
  <c r="I668" i="1"/>
  <c r="H668" i="1"/>
  <c r="G668" i="1"/>
  <c r="F668" i="1"/>
  <c r="E668" i="1"/>
  <c r="D668" i="1"/>
  <c r="C668" i="1"/>
  <c r="L668" i="1" s="1"/>
  <c r="I667" i="1"/>
  <c r="H667" i="1"/>
  <c r="G667" i="1"/>
  <c r="F667" i="1"/>
  <c r="E667" i="1"/>
  <c r="D667" i="1"/>
  <c r="C667" i="1"/>
  <c r="L667" i="1" s="1"/>
  <c r="I666" i="1"/>
  <c r="H666" i="1"/>
  <c r="G666" i="1"/>
  <c r="F666" i="1"/>
  <c r="E666" i="1"/>
  <c r="D666" i="1"/>
  <c r="C666" i="1"/>
  <c r="L666" i="1" s="1"/>
  <c r="I665" i="1"/>
  <c r="H665" i="1"/>
  <c r="G665" i="1"/>
  <c r="F665" i="1"/>
  <c r="E665" i="1"/>
  <c r="D665" i="1"/>
  <c r="C665" i="1"/>
  <c r="L665" i="1" s="1"/>
  <c r="I664" i="1"/>
  <c r="H664" i="1"/>
  <c r="G664" i="1"/>
  <c r="F664" i="1"/>
  <c r="E664" i="1"/>
  <c r="D664" i="1"/>
  <c r="C664" i="1"/>
  <c r="L664" i="1" s="1"/>
  <c r="I663" i="1"/>
  <c r="H663" i="1"/>
  <c r="G663" i="1"/>
  <c r="F663" i="1"/>
  <c r="E663" i="1"/>
  <c r="D663" i="1"/>
  <c r="C663" i="1"/>
  <c r="L663" i="1" s="1"/>
  <c r="I662" i="1"/>
  <c r="H662" i="1"/>
  <c r="G662" i="1"/>
  <c r="F662" i="1"/>
  <c r="E662" i="1"/>
  <c r="D662" i="1"/>
  <c r="C662" i="1"/>
  <c r="L662" i="1" s="1"/>
  <c r="I661" i="1"/>
  <c r="H661" i="1"/>
  <c r="G661" i="1"/>
  <c r="F661" i="1"/>
  <c r="E661" i="1"/>
  <c r="D661" i="1"/>
  <c r="C661" i="1"/>
  <c r="L661" i="1" s="1"/>
  <c r="I660" i="1"/>
  <c r="H660" i="1"/>
  <c r="G660" i="1"/>
  <c r="F660" i="1"/>
  <c r="E660" i="1"/>
  <c r="D660" i="1"/>
  <c r="C660" i="1"/>
  <c r="L660" i="1" s="1"/>
  <c r="I659" i="1"/>
  <c r="H659" i="1"/>
  <c r="G659" i="1"/>
  <c r="F659" i="1"/>
  <c r="E659" i="1"/>
  <c r="D659" i="1"/>
  <c r="C659" i="1"/>
  <c r="L659" i="1" s="1"/>
  <c r="I658" i="1"/>
  <c r="H658" i="1"/>
  <c r="G658" i="1"/>
  <c r="F658" i="1"/>
  <c r="E658" i="1"/>
  <c r="D658" i="1"/>
  <c r="C658" i="1"/>
  <c r="L658" i="1" s="1"/>
  <c r="I657" i="1"/>
  <c r="H657" i="1"/>
  <c r="G657" i="1"/>
  <c r="F657" i="1"/>
  <c r="E657" i="1"/>
  <c r="D657" i="1"/>
  <c r="C657" i="1"/>
  <c r="L657" i="1" s="1"/>
  <c r="I656" i="1"/>
  <c r="H656" i="1"/>
  <c r="G656" i="1"/>
  <c r="F656" i="1"/>
  <c r="E656" i="1"/>
  <c r="D656" i="1"/>
  <c r="C656" i="1"/>
  <c r="L656" i="1" s="1"/>
  <c r="I655" i="1"/>
  <c r="H655" i="1"/>
  <c r="G655" i="1"/>
  <c r="F655" i="1"/>
  <c r="E655" i="1"/>
  <c r="D655" i="1"/>
  <c r="C655" i="1"/>
  <c r="L655" i="1" s="1"/>
  <c r="I654" i="1"/>
  <c r="H654" i="1"/>
  <c r="G654" i="1"/>
  <c r="F654" i="1"/>
  <c r="E654" i="1"/>
  <c r="D654" i="1"/>
  <c r="C654" i="1"/>
  <c r="L654" i="1" s="1"/>
  <c r="I653" i="1"/>
  <c r="H653" i="1"/>
  <c r="G653" i="1"/>
  <c r="F653" i="1"/>
  <c r="E653" i="1"/>
  <c r="D653" i="1"/>
  <c r="C653" i="1"/>
  <c r="L653" i="1" s="1"/>
  <c r="I652" i="1"/>
  <c r="H652" i="1"/>
  <c r="G652" i="1"/>
  <c r="F652" i="1"/>
  <c r="E652" i="1"/>
  <c r="D652" i="1"/>
  <c r="C652" i="1"/>
  <c r="L652" i="1" s="1"/>
  <c r="I651" i="1"/>
  <c r="H651" i="1"/>
  <c r="G651" i="1"/>
  <c r="F651" i="1"/>
  <c r="E651" i="1"/>
  <c r="D651" i="1"/>
  <c r="C651" i="1"/>
  <c r="L651" i="1" s="1"/>
  <c r="I650" i="1"/>
  <c r="H650" i="1"/>
  <c r="G650" i="1"/>
  <c r="F650" i="1"/>
  <c r="E650" i="1"/>
  <c r="D650" i="1"/>
  <c r="C650" i="1"/>
  <c r="L650" i="1" s="1"/>
  <c r="I649" i="1"/>
  <c r="H649" i="1"/>
  <c r="G649" i="1"/>
  <c r="F649" i="1"/>
  <c r="E649" i="1"/>
  <c r="D649" i="1"/>
  <c r="C649" i="1"/>
  <c r="L649" i="1" s="1"/>
  <c r="I648" i="1"/>
  <c r="H648" i="1"/>
  <c r="G648" i="1"/>
  <c r="F648" i="1"/>
  <c r="E648" i="1"/>
  <c r="D648" i="1"/>
  <c r="C648" i="1"/>
  <c r="L648" i="1" s="1"/>
  <c r="I647" i="1"/>
  <c r="H647" i="1"/>
  <c r="G647" i="1"/>
  <c r="F647" i="1"/>
  <c r="E647" i="1"/>
  <c r="D647" i="1"/>
  <c r="C647" i="1"/>
  <c r="L647" i="1" s="1"/>
  <c r="I646" i="1"/>
  <c r="H646" i="1"/>
  <c r="G646" i="1"/>
  <c r="F646" i="1"/>
  <c r="E646" i="1"/>
  <c r="D646" i="1"/>
  <c r="C646" i="1"/>
  <c r="L646" i="1" s="1"/>
  <c r="I645" i="1"/>
  <c r="H645" i="1"/>
  <c r="G645" i="1"/>
  <c r="F645" i="1"/>
  <c r="E645" i="1"/>
  <c r="D645" i="1"/>
  <c r="C645" i="1"/>
  <c r="L645" i="1" s="1"/>
  <c r="I644" i="1"/>
  <c r="H644" i="1"/>
  <c r="G644" i="1"/>
  <c r="F644" i="1"/>
  <c r="E644" i="1"/>
  <c r="D644" i="1"/>
  <c r="C644" i="1"/>
  <c r="L644" i="1" s="1"/>
  <c r="I643" i="1"/>
  <c r="H643" i="1"/>
  <c r="G643" i="1"/>
  <c r="F643" i="1"/>
  <c r="E643" i="1"/>
  <c r="D643" i="1"/>
  <c r="C643" i="1"/>
  <c r="L643" i="1" s="1"/>
  <c r="I642" i="1"/>
  <c r="H642" i="1"/>
  <c r="G642" i="1"/>
  <c r="F642" i="1"/>
  <c r="E642" i="1"/>
  <c r="D642" i="1"/>
  <c r="C642" i="1"/>
  <c r="L642" i="1" s="1"/>
  <c r="I641" i="1"/>
  <c r="H641" i="1"/>
  <c r="G641" i="1"/>
  <c r="F641" i="1"/>
  <c r="E641" i="1"/>
  <c r="D641" i="1"/>
  <c r="C641" i="1"/>
  <c r="L641" i="1" s="1"/>
  <c r="I640" i="1"/>
  <c r="H640" i="1"/>
  <c r="G640" i="1"/>
  <c r="F640" i="1"/>
  <c r="E640" i="1"/>
  <c r="D640" i="1"/>
  <c r="C640" i="1"/>
  <c r="L640" i="1" s="1"/>
  <c r="I639" i="1"/>
  <c r="H639" i="1"/>
  <c r="G639" i="1"/>
  <c r="F639" i="1"/>
  <c r="E639" i="1"/>
  <c r="D639" i="1"/>
  <c r="C639" i="1"/>
  <c r="L639" i="1" s="1"/>
  <c r="I638" i="1"/>
  <c r="H638" i="1"/>
  <c r="G638" i="1"/>
  <c r="F638" i="1"/>
  <c r="E638" i="1"/>
  <c r="D638" i="1"/>
  <c r="C638" i="1"/>
  <c r="L638" i="1" s="1"/>
  <c r="I637" i="1"/>
  <c r="H637" i="1"/>
  <c r="G637" i="1"/>
  <c r="F637" i="1"/>
  <c r="E637" i="1"/>
  <c r="D637" i="1"/>
  <c r="C637" i="1"/>
  <c r="L637" i="1" s="1"/>
  <c r="I636" i="1"/>
  <c r="H636" i="1"/>
  <c r="G636" i="1"/>
  <c r="F636" i="1"/>
  <c r="E636" i="1"/>
  <c r="D636" i="1"/>
  <c r="C636" i="1"/>
  <c r="L636" i="1" s="1"/>
  <c r="I635" i="1"/>
  <c r="H635" i="1"/>
  <c r="G635" i="1"/>
  <c r="F635" i="1"/>
  <c r="E635" i="1"/>
  <c r="D635" i="1"/>
  <c r="C635" i="1"/>
  <c r="L635" i="1" s="1"/>
  <c r="I634" i="1"/>
  <c r="H634" i="1"/>
  <c r="G634" i="1"/>
  <c r="F634" i="1"/>
  <c r="E634" i="1"/>
  <c r="D634" i="1"/>
  <c r="C634" i="1"/>
  <c r="L634" i="1" s="1"/>
  <c r="I633" i="1"/>
  <c r="H633" i="1"/>
  <c r="G633" i="1"/>
  <c r="F633" i="1"/>
  <c r="E633" i="1"/>
  <c r="D633" i="1"/>
  <c r="C633" i="1"/>
  <c r="L633" i="1" s="1"/>
  <c r="I632" i="1"/>
  <c r="H632" i="1"/>
  <c r="G632" i="1"/>
  <c r="F632" i="1"/>
  <c r="E632" i="1"/>
  <c r="D632" i="1"/>
  <c r="C632" i="1"/>
  <c r="L632" i="1" s="1"/>
  <c r="I631" i="1"/>
  <c r="H631" i="1"/>
  <c r="G631" i="1"/>
  <c r="F631" i="1"/>
  <c r="E631" i="1"/>
  <c r="D631" i="1"/>
  <c r="C631" i="1"/>
  <c r="L631" i="1" s="1"/>
  <c r="I630" i="1"/>
  <c r="H630" i="1"/>
  <c r="G630" i="1"/>
  <c r="F630" i="1"/>
  <c r="E630" i="1"/>
  <c r="D630" i="1"/>
  <c r="C630" i="1"/>
  <c r="L630" i="1" s="1"/>
  <c r="I629" i="1"/>
  <c r="H629" i="1"/>
  <c r="G629" i="1"/>
  <c r="F629" i="1"/>
  <c r="E629" i="1"/>
  <c r="D629" i="1"/>
  <c r="C629" i="1"/>
  <c r="L629" i="1" s="1"/>
  <c r="I628" i="1"/>
  <c r="H628" i="1"/>
  <c r="G628" i="1"/>
  <c r="F628" i="1"/>
  <c r="E628" i="1"/>
  <c r="D628" i="1"/>
  <c r="C628" i="1"/>
  <c r="L628" i="1" s="1"/>
  <c r="I627" i="1"/>
  <c r="H627" i="1"/>
  <c r="G627" i="1"/>
  <c r="F627" i="1"/>
  <c r="E627" i="1"/>
  <c r="D627" i="1"/>
  <c r="C627" i="1"/>
  <c r="L627" i="1" s="1"/>
  <c r="I626" i="1"/>
  <c r="H626" i="1"/>
  <c r="G626" i="1"/>
  <c r="F626" i="1"/>
  <c r="E626" i="1"/>
  <c r="D626" i="1"/>
  <c r="C626" i="1"/>
  <c r="L626" i="1" s="1"/>
  <c r="I625" i="1"/>
  <c r="H625" i="1"/>
  <c r="G625" i="1"/>
  <c r="F625" i="1"/>
  <c r="E625" i="1"/>
  <c r="D625" i="1"/>
  <c r="C625" i="1"/>
  <c r="L625" i="1" s="1"/>
  <c r="I624" i="1"/>
  <c r="H624" i="1"/>
  <c r="G624" i="1"/>
  <c r="F624" i="1"/>
  <c r="E624" i="1"/>
  <c r="D624" i="1"/>
  <c r="C624" i="1"/>
  <c r="L624" i="1" s="1"/>
  <c r="I623" i="1"/>
  <c r="H623" i="1"/>
  <c r="G623" i="1"/>
  <c r="F623" i="1"/>
  <c r="E623" i="1"/>
  <c r="D623" i="1"/>
  <c r="C623" i="1"/>
  <c r="L623" i="1" s="1"/>
  <c r="I622" i="1"/>
  <c r="H622" i="1"/>
  <c r="G622" i="1"/>
  <c r="F622" i="1"/>
  <c r="E622" i="1"/>
  <c r="D622" i="1"/>
  <c r="C622" i="1"/>
  <c r="L622" i="1" s="1"/>
  <c r="I621" i="1"/>
  <c r="H621" i="1"/>
  <c r="G621" i="1"/>
  <c r="F621" i="1"/>
  <c r="E621" i="1"/>
  <c r="D621" i="1"/>
  <c r="C621" i="1"/>
  <c r="L621" i="1" s="1"/>
  <c r="I620" i="1"/>
  <c r="G620" i="1"/>
  <c r="I619" i="1"/>
  <c r="G619" i="1"/>
  <c r="I618" i="1"/>
  <c r="G618" i="1"/>
  <c r="I617" i="1"/>
  <c r="G617" i="1"/>
  <c r="I616" i="1"/>
  <c r="G616" i="1"/>
  <c r="I615" i="1"/>
  <c r="G615" i="1"/>
  <c r="I614" i="1"/>
  <c r="G614" i="1"/>
  <c r="I613" i="1"/>
  <c r="G613" i="1"/>
  <c r="I612" i="1"/>
  <c r="G612" i="1"/>
  <c r="I611" i="1"/>
  <c r="G611" i="1"/>
  <c r="I610" i="1"/>
  <c r="G610" i="1"/>
  <c r="I609" i="1"/>
  <c r="G609" i="1"/>
  <c r="I608" i="1"/>
  <c r="G608" i="1"/>
  <c r="I607" i="1"/>
  <c r="G607" i="1"/>
  <c r="I606" i="1"/>
  <c r="G606" i="1"/>
  <c r="I605" i="1"/>
  <c r="G605" i="1"/>
  <c r="I604" i="1"/>
  <c r="G604" i="1"/>
  <c r="I603" i="1"/>
  <c r="G603" i="1"/>
  <c r="I602" i="1"/>
  <c r="G602" i="1"/>
  <c r="I601" i="1"/>
  <c r="G601" i="1"/>
  <c r="I600" i="1"/>
  <c r="G600" i="1"/>
  <c r="I599" i="1"/>
  <c r="G599" i="1"/>
  <c r="I598" i="1"/>
  <c r="G598" i="1"/>
  <c r="I597" i="1"/>
  <c r="G597" i="1"/>
  <c r="I596" i="1"/>
  <c r="G596" i="1"/>
  <c r="I595" i="1"/>
  <c r="G595" i="1"/>
  <c r="I594" i="1"/>
  <c r="G594" i="1"/>
  <c r="I593" i="1"/>
  <c r="G593" i="1"/>
  <c r="I592" i="1"/>
  <c r="G592" i="1"/>
  <c r="I591" i="1"/>
  <c r="G591" i="1"/>
  <c r="I590" i="1"/>
  <c r="G590" i="1"/>
  <c r="I589" i="1"/>
  <c r="G589" i="1"/>
  <c r="I588" i="1"/>
  <c r="G588" i="1"/>
  <c r="I587" i="1"/>
  <c r="G587" i="1"/>
  <c r="I586" i="1"/>
  <c r="G586" i="1"/>
  <c r="I585" i="1"/>
  <c r="G585" i="1"/>
  <c r="I584" i="1"/>
  <c r="G584" i="1"/>
  <c r="I583" i="1"/>
  <c r="G583" i="1"/>
  <c r="I582" i="1"/>
  <c r="G582" i="1"/>
  <c r="I581" i="1"/>
  <c r="G581" i="1"/>
  <c r="I580" i="1"/>
  <c r="G580" i="1"/>
  <c r="I579" i="1"/>
  <c r="G579" i="1"/>
  <c r="I578" i="1"/>
  <c r="G578" i="1"/>
  <c r="I577" i="1"/>
  <c r="G577" i="1"/>
  <c r="I576" i="1"/>
  <c r="G576" i="1"/>
  <c r="I575" i="1"/>
  <c r="G575" i="1"/>
  <c r="I574" i="1"/>
  <c r="G574" i="1"/>
  <c r="I573" i="1"/>
  <c r="G573" i="1"/>
  <c r="I572" i="1"/>
  <c r="G572" i="1"/>
  <c r="I571" i="1"/>
  <c r="G571" i="1"/>
  <c r="I570" i="1"/>
  <c r="G570" i="1"/>
  <c r="I569" i="1"/>
  <c r="G569" i="1"/>
  <c r="I568" i="1"/>
  <c r="G568" i="1"/>
  <c r="I567" i="1"/>
  <c r="G567" i="1"/>
  <c r="I566" i="1"/>
  <c r="G566" i="1"/>
  <c r="I565" i="1"/>
  <c r="G565" i="1"/>
  <c r="I564" i="1"/>
  <c r="G564" i="1"/>
  <c r="I563" i="1"/>
  <c r="G563" i="1"/>
  <c r="I562" i="1"/>
  <c r="G562" i="1"/>
  <c r="I561" i="1"/>
  <c r="G561" i="1"/>
  <c r="I560" i="1"/>
  <c r="G560" i="1"/>
  <c r="I559" i="1"/>
  <c r="G559" i="1"/>
  <c r="I558" i="1"/>
  <c r="G558" i="1"/>
  <c r="I557" i="1"/>
  <c r="G557" i="1"/>
  <c r="I556" i="1"/>
  <c r="G556" i="1"/>
  <c r="I555" i="1"/>
  <c r="G555" i="1"/>
  <c r="I554" i="1"/>
  <c r="G554" i="1"/>
  <c r="I553" i="1"/>
  <c r="G553" i="1"/>
  <c r="I552" i="1"/>
  <c r="G552" i="1"/>
  <c r="I551" i="1"/>
  <c r="G551" i="1"/>
  <c r="I550" i="1"/>
  <c r="G550" i="1"/>
  <c r="I549" i="1"/>
  <c r="G549" i="1"/>
  <c r="I548" i="1"/>
  <c r="G548" i="1"/>
  <c r="I547" i="1"/>
  <c r="G547" i="1"/>
  <c r="I546" i="1"/>
  <c r="G546" i="1"/>
  <c r="I545" i="1"/>
  <c r="G545" i="1"/>
  <c r="I544" i="1"/>
  <c r="G544" i="1"/>
  <c r="I543" i="1"/>
  <c r="G543" i="1"/>
  <c r="I542" i="1"/>
  <c r="G542" i="1"/>
  <c r="I541" i="1"/>
  <c r="G541" i="1"/>
  <c r="I540" i="1"/>
  <c r="G540" i="1"/>
  <c r="I539" i="1"/>
  <c r="G539" i="1"/>
  <c r="I538" i="1"/>
  <c r="G538" i="1"/>
  <c r="I537" i="1"/>
  <c r="G537" i="1"/>
  <c r="I536" i="1"/>
  <c r="G536" i="1"/>
  <c r="I535" i="1"/>
  <c r="G535" i="1"/>
  <c r="I534" i="1"/>
  <c r="G534" i="1"/>
  <c r="I533" i="1"/>
  <c r="G533" i="1"/>
  <c r="I532" i="1"/>
  <c r="G532" i="1"/>
  <c r="I531" i="1"/>
  <c r="G531" i="1"/>
  <c r="I530" i="1"/>
  <c r="G530" i="1"/>
  <c r="I529" i="1"/>
  <c r="G529" i="1"/>
  <c r="I528" i="1"/>
  <c r="G528" i="1"/>
  <c r="I527" i="1"/>
  <c r="G527" i="1"/>
  <c r="I526" i="1"/>
  <c r="G526" i="1"/>
  <c r="I525" i="1"/>
  <c r="G525" i="1"/>
  <c r="I524" i="1"/>
  <c r="G524" i="1"/>
  <c r="I523" i="1"/>
  <c r="G523" i="1"/>
  <c r="I522" i="1"/>
  <c r="G522" i="1"/>
  <c r="I521" i="1"/>
  <c r="G521" i="1"/>
  <c r="I520" i="1"/>
  <c r="G520" i="1"/>
  <c r="I519" i="1"/>
  <c r="G519" i="1"/>
  <c r="I518" i="1"/>
  <c r="G518" i="1"/>
  <c r="I517" i="1"/>
  <c r="G517" i="1"/>
  <c r="I516" i="1"/>
  <c r="G516" i="1"/>
  <c r="I515" i="1"/>
  <c r="G515" i="1"/>
  <c r="I514" i="1"/>
  <c r="G514" i="1"/>
  <c r="I513" i="1"/>
  <c r="G513" i="1"/>
  <c r="I512" i="1"/>
  <c r="G512" i="1"/>
  <c r="I511" i="1"/>
  <c r="G511" i="1"/>
  <c r="I510" i="1"/>
  <c r="G510" i="1"/>
  <c r="I509" i="1"/>
  <c r="G509" i="1"/>
  <c r="I508" i="1"/>
  <c r="G508" i="1"/>
  <c r="I507" i="1"/>
  <c r="G507" i="1"/>
  <c r="I506" i="1"/>
  <c r="G506" i="1"/>
  <c r="I505" i="1"/>
  <c r="G505" i="1"/>
  <c r="I504" i="1"/>
  <c r="G504" i="1"/>
  <c r="I503" i="1"/>
  <c r="G503" i="1"/>
  <c r="I502" i="1"/>
  <c r="G502" i="1"/>
  <c r="I501" i="1"/>
  <c r="G501" i="1"/>
  <c r="I500" i="1"/>
  <c r="G500" i="1"/>
  <c r="I499" i="1"/>
  <c r="G499" i="1"/>
  <c r="I498" i="1"/>
  <c r="G498" i="1"/>
  <c r="I497" i="1"/>
  <c r="G497" i="1"/>
  <c r="I496" i="1"/>
  <c r="G496" i="1"/>
  <c r="I495" i="1"/>
  <c r="G495" i="1"/>
  <c r="I494" i="1"/>
  <c r="G494" i="1"/>
  <c r="I493" i="1"/>
  <c r="G493" i="1"/>
  <c r="I492" i="1"/>
  <c r="G492" i="1"/>
  <c r="I491" i="1"/>
  <c r="G491" i="1"/>
  <c r="I490" i="1"/>
  <c r="G490" i="1"/>
  <c r="I489" i="1"/>
  <c r="G489" i="1"/>
  <c r="I488" i="1"/>
  <c r="G488" i="1"/>
  <c r="I487" i="1"/>
  <c r="G487" i="1"/>
  <c r="I486" i="1"/>
  <c r="G486" i="1"/>
  <c r="I485" i="1"/>
  <c r="G485" i="1"/>
  <c r="I484" i="1"/>
  <c r="G484" i="1"/>
  <c r="I483" i="1"/>
  <c r="G483" i="1"/>
  <c r="I482" i="1"/>
  <c r="G482" i="1"/>
  <c r="I481" i="1"/>
  <c r="G481" i="1"/>
  <c r="I480" i="1"/>
  <c r="G480" i="1"/>
  <c r="I479" i="1"/>
  <c r="G479" i="1"/>
  <c r="I478" i="1"/>
  <c r="G478" i="1"/>
  <c r="I477" i="1"/>
  <c r="G477" i="1"/>
  <c r="I476" i="1"/>
  <c r="G476" i="1"/>
  <c r="I475" i="1"/>
  <c r="G475" i="1"/>
  <c r="I474" i="1"/>
  <c r="G474" i="1"/>
  <c r="I473" i="1"/>
  <c r="G473" i="1"/>
  <c r="I472" i="1"/>
  <c r="G472" i="1"/>
  <c r="I471" i="1"/>
  <c r="G471" i="1"/>
  <c r="I470" i="1"/>
  <c r="G470" i="1"/>
  <c r="I469" i="1"/>
  <c r="G469" i="1"/>
  <c r="I468" i="1"/>
  <c r="G468" i="1"/>
  <c r="I467" i="1"/>
  <c r="G467" i="1"/>
  <c r="I466" i="1"/>
  <c r="G466" i="1"/>
  <c r="I465" i="1"/>
  <c r="G465" i="1"/>
  <c r="I464" i="1"/>
  <c r="G464" i="1"/>
  <c r="I463" i="1"/>
  <c r="G463" i="1"/>
  <c r="I462" i="1"/>
  <c r="G462" i="1"/>
  <c r="I461" i="1"/>
  <c r="G461" i="1"/>
  <c r="I460" i="1"/>
  <c r="G460" i="1"/>
  <c r="I459" i="1"/>
  <c r="G459" i="1"/>
  <c r="I458" i="1"/>
  <c r="G458" i="1"/>
  <c r="I457" i="1"/>
  <c r="G457" i="1"/>
  <c r="I456" i="1"/>
  <c r="G456" i="1"/>
  <c r="I455" i="1"/>
  <c r="G455" i="1"/>
  <c r="I454" i="1"/>
  <c r="G454" i="1"/>
  <c r="I453" i="1"/>
  <c r="G453" i="1"/>
  <c r="I452" i="1"/>
  <c r="G452" i="1"/>
  <c r="I451" i="1"/>
  <c r="G451" i="1"/>
  <c r="I450" i="1"/>
  <c r="G450" i="1"/>
  <c r="I449" i="1"/>
  <c r="G449" i="1"/>
  <c r="I448" i="1"/>
  <c r="G448" i="1"/>
  <c r="I447" i="1"/>
  <c r="G447" i="1"/>
  <c r="I446" i="1"/>
  <c r="G446" i="1"/>
  <c r="I445" i="1"/>
  <c r="G445" i="1"/>
  <c r="I444" i="1"/>
  <c r="G444" i="1"/>
  <c r="I443" i="1"/>
  <c r="G443" i="1"/>
  <c r="I442" i="1"/>
  <c r="G442" i="1"/>
  <c r="I441" i="1"/>
  <c r="G441" i="1"/>
  <c r="I440" i="1"/>
  <c r="G440" i="1"/>
  <c r="I439" i="1"/>
  <c r="G439" i="1"/>
  <c r="I438" i="1"/>
  <c r="G438" i="1"/>
  <c r="I437" i="1"/>
  <c r="G437" i="1"/>
  <c r="I436" i="1"/>
  <c r="G436" i="1"/>
  <c r="I435" i="1"/>
  <c r="G435" i="1"/>
  <c r="I434" i="1"/>
  <c r="G434" i="1"/>
  <c r="I433" i="1"/>
  <c r="G433" i="1"/>
  <c r="I432" i="1"/>
  <c r="G432" i="1"/>
  <c r="I431" i="1"/>
  <c r="G431" i="1"/>
  <c r="I430" i="1"/>
  <c r="G430" i="1"/>
  <c r="I429" i="1"/>
  <c r="G429" i="1"/>
  <c r="I428" i="1"/>
  <c r="G428" i="1"/>
  <c r="I427" i="1"/>
  <c r="G427" i="1"/>
  <c r="I426" i="1"/>
  <c r="G426" i="1"/>
  <c r="I425" i="1"/>
  <c r="G425" i="1"/>
  <c r="I424" i="1"/>
  <c r="G424" i="1"/>
  <c r="I423" i="1"/>
  <c r="G423" i="1"/>
  <c r="I422" i="1"/>
  <c r="G422" i="1"/>
  <c r="I421" i="1"/>
  <c r="G421" i="1"/>
  <c r="I420" i="1"/>
  <c r="G420" i="1"/>
  <c r="I419" i="1"/>
  <c r="G419" i="1"/>
  <c r="I418" i="1"/>
  <c r="G418" i="1"/>
  <c r="I417" i="1"/>
  <c r="G417" i="1"/>
  <c r="I416" i="1"/>
  <c r="G416" i="1"/>
  <c r="I415" i="1"/>
  <c r="G415" i="1"/>
  <c r="I414" i="1"/>
  <c r="G414" i="1"/>
  <c r="I413" i="1"/>
  <c r="G413" i="1"/>
  <c r="I412" i="1"/>
  <c r="G412" i="1"/>
  <c r="I411" i="1"/>
  <c r="G411" i="1"/>
  <c r="I410" i="1"/>
  <c r="G410" i="1"/>
  <c r="I409" i="1"/>
  <c r="G409" i="1"/>
  <c r="I408" i="1"/>
  <c r="G408" i="1"/>
  <c r="I407" i="1"/>
  <c r="G407" i="1"/>
  <c r="I406" i="1"/>
  <c r="G406" i="1"/>
  <c r="I405" i="1"/>
  <c r="G405" i="1"/>
  <c r="I404" i="1"/>
  <c r="G404" i="1"/>
  <c r="I403" i="1"/>
  <c r="G403" i="1"/>
  <c r="I402" i="1"/>
  <c r="G402" i="1"/>
  <c r="I401" i="1"/>
  <c r="G401" i="1"/>
  <c r="I400" i="1"/>
  <c r="G400" i="1"/>
  <c r="I399" i="1"/>
  <c r="G399" i="1"/>
  <c r="I398" i="1"/>
  <c r="G398" i="1"/>
  <c r="I397" i="1"/>
  <c r="G397" i="1"/>
  <c r="I396" i="1"/>
  <c r="G396" i="1"/>
  <c r="I395" i="1"/>
  <c r="G395" i="1"/>
  <c r="I394" i="1"/>
  <c r="G394" i="1"/>
  <c r="I393" i="1"/>
  <c r="G393" i="1"/>
  <c r="I392" i="1"/>
  <c r="G392" i="1"/>
  <c r="I391" i="1"/>
  <c r="G391" i="1"/>
  <c r="I390" i="1"/>
  <c r="G390" i="1"/>
  <c r="I389" i="1"/>
  <c r="G389" i="1"/>
  <c r="I388" i="1"/>
  <c r="G388" i="1"/>
  <c r="I387" i="1"/>
  <c r="G387" i="1"/>
  <c r="I386" i="1"/>
  <c r="G386" i="1"/>
  <c r="I385" i="1"/>
  <c r="G385" i="1"/>
  <c r="I384" i="1"/>
  <c r="G384" i="1"/>
  <c r="I383" i="1"/>
  <c r="G383" i="1"/>
  <c r="I382" i="1"/>
  <c r="G382" i="1"/>
  <c r="I381" i="1"/>
  <c r="G381" i="1"/>
  <c r="I380" i="1"/>
  <c r="G380" i="1"/>
  <c r="I379" i="1"/>
  <c r="G379" i="1"/>
  <c r="I378" i="1"/>
  <c r="G378" i="1"/>
  <c r="I377" i="1"/>
  <c r="G377" i="1"/>
  <c r="I376" i="1"/>
  <c r="G376" i="1"/>
  <c r="I375" i="1"/>
  <c r="G375" i="1"/>
  <c r="I374" i="1"/>
  <c r="G374" i="1"/>
  <c r="I373" i="1"/>
  <c r="G373" i="1"/>
  <c r="I372" i="1"/>
  <c r="G372" i="1"/>
  <c r="I371" i="1"/>
  <c r="G371" i="1"/>
  <c r="I370" i="1"/>
  <c r="G370" i="1"/>
  <c r="I369" i="1"/>
  <c r="G369" i="1"/>
  <c r="I368" i="1"/>
  <c r="G368" i="1"/>
  <c r="I367" i="1"/>
  <c r="G367" i="1"/>
  <c r="I366" i="1"/>
  <c r="G366" i="1"/>
  <c r="I365" i="1"/>
  <c r="G365" i="1"/>
  <c r="I364" i="1"/>
  <c r="G364" i="1"/>
  <c r="I363" i="1"/>
  <c r="G363" i="1"/>
  <c r="I362" i="1"/>
  <c r="G362" i="1"/>
  <c r="I361" i="1"/>
  <c r="G361" i="1"/>
  <c r="I360" i="1"/>
  <c r="G360" i="1"/>
  <c r="I359" i="1"/>
  <c r="G359" i="1"/>
  <c r="I358" i="1"/>
  <c r="G358" i="1"/>
  <c r="I357" i="1"/>
  <c r="G357" i="1"/>
  <c r="I356" i="1"/>
  <c r="G356" i="1"/>
  <c r="I355" i="1"/>
  <c r="G355" i="1"/>
  <c r="I354" i="1"/>
  <c r="G354" i="1"/>
  <c r="I353" i="1"/>
  <c r="G353" i="1"/>
  <c r="I352" i="1"/>
  <c r="G352" i="1"/>
  <c r="I351" i="1"/>
  <c r="G351" i="1"/>
  <c r="I350" i="1"/>
  <c r="G350" i="1"/>
  <c r="I349" i="1"/>
  <c r="G349" i="1"/>
  <c r="I348" i="1"/>
  <c r="G348" i="1"/>
  <c r="I347" i="1"/>
  <c r="G347" i="1"/>
  <c r="I346" i="1"/>
  <c r="G346" i="1"/>
  <c r="I345" i="1"/>
  <c r="G345" i="1"/>
  <c r="I344" i="1"/>
  <c r="G344" i="1"/>
  <c r="I343" i="1"/>
  <c r="G343" i="1"/>
  <c r="I342" i="1"/>
  <c r="G342" i="1"/>
  <c r="I341" i="1"/>
  <c r="G341" i="1"/>
  <c r="I340" i="1"/>
  <c r="G340" i="1"/>
  <c r="I339" i="1"/>
  <c r="G339" i="1"/>
  <c r="I338" i="1"/>
  <c r="G338" i="1"/>
  <c r="I337" i="1"/>
  <c r="G337" i="1"/>
  <c r="I336" i="1"/>
  <c r="G336" i="1"/>
  <c r="I335" i="1"/>
  <c r="G335" i="1"/>
  <c r="I334" i="1"/>
  <c r="G334" i="1"/>
  <c r="I333" i="1"/>
  <c r="G333" i="1"/>
  <c r="I332" i="1"/>
  <c r="G332" i="1"/>
  <c r="I331" i="1"/>
  <c r="G331" i="1"/>
  <c r="I330" i="1"/>
  <c r="G330" i="1"/>
  <c r="I329" i="1"/>
  <c r="G329" i="1"/>
  <c r="I328" i="1"/>
  <c r="G328" i="1"/>
  <c r="I327" i="1"/>
  <c r="G327" i="1"/>
  <c r="I326" i="1"/>
  <c r="G326" i="1"/>
  <c r="I325" i="1"/>
  <c r="G325" i="1"/>
  <c r="I324" i="1"/>
  <c r="G324" i="1"/>
  <c r="I323" i="1"/>
  <c r="G323" i="1"/>
  <c r="I322" i="1"/>
  <c r="G322" i="1"/>
  <c r="I321" i="1"/>
  <c r="G321" i="1"/>
  <c r="I320" i="1"/>
  <c r="G320" i="1"/>
  <c r="I319" i="1"/>
  <c r="G319" i="1"/>
  <c r="I318" i="1"/>
  <c r="G318" i="1"/>
  <c r="I317" i="1"/>
  <c r="G317" i="1"/>
  <c r="I316" i="1"/>
  <c r="G316" i="1"/>
  <c r="I315" i="1"/>
  <c r="G315" i="1"/>
  <c r="I314" i="1"/>
  <c r="G314" i="1"/>
  <c r="I313" i="1"/>
  <c r="G313" i="1"/>
  <c r="I312" i="1"/>
  <c r="G312" i="1"/>
  <c r="I311" i="1"/>
  <c r="G311" i="1"/>
  <c r="I310" i="1"/>
  <c r="G310" i="1"/>
  <c r="I309" i="1"/>
  <c r="G309" i="1"/>
  <c r="I308" i="1"/>
  <c r="G308" i="1"/>
  <c r="I307" i="1"/>
  <c r="G307" i="1"/>
  <c r="I306" i="1"/>
  <c r="G306" i="1"/>
  <c r="I305" i="1"/>
  <c r="G305" i="1"/>
  <c r="I304" i="1"/>
  <c r="G304" i="1"/>
  <c r="I303" i="1"/>
  <c r="G303" i="1"/>
  <c r="I302" i="1"/>
  <c r="G302" i="1"/>
  <c r="I301" i="1"/>
  <c r="G301" i="1"/>
  <c r="I300" i="1"/>
  <c r="G300" i="1"/>
  <c r="I299" i="1"/>
  <c r="G299" i="1"/>
  <c r="I298" i="1"/>
  <c r="G298" i="1"/>
  <c r="I297" i="1"/>
  <c r="G297" i="1"/>
  <c r="I296" i="1"/>
  <c r="G296" i="1"/>
  <c r="I295" i="1"/>
  <c r="G295" i="1"/>
  <c r="I294" i="1"/>
  <c r="G294" i="1"/>
  <c r="I293" i="1"/>
  <c r="G293" i="1"/>
  <c r="I292" i="1"/>
  <c r="G292" i="1"/>
  <c r="I291" i="1"/>
  <c r="G291" i="1"/>
  <c r="I290" i="1"/>
  <c r="G290" i="1"/>
  <c r="I289" i="1"/>
  <c r="G289" i="1"/>
  <c r="I288" i="1"/>
  <c r="G288" i="1"/>
  <c r="I287" i="1"/>
  <c r="G287" i="1"/>
  <c r="I286" i="1"/>
  <c r="G286" i="1"/>
  <c r="I285" i="1"/>
  <c r="G285" i="1"/>
  <c r="I284" i="1"/>
  <c r="G284" i="1"/>
  <c r="I283" i="1"/>
  <c r="G283" i="1"/>
  <c r="I282" i="1"/>
  <c r="G282" i="1"/>
  <c r="I281" i="1"/>
  <c r="G281" i="1"/>
  <c r="I280" i="1"/>
  <c r="G280" i="1"/>
  <c r="I279" i="1"/>
  <c r="G279" i="1"/>
  <c r="I278" i="1"/>
  <c r="G278" i="1"/>
  <c r="I277" i="1"/>
  <c r="G277" i="1"/>
  <c r="I276" i="1"/>
  <c r="G276" i="1"/>
  <c r="I275" i="1"/>
  <c r="G275" i="1"/>
  <c r="I274" i="1"/>
  <c r="G274" i="1"/>
  <c r="I273" i="1"/>
  <c r="G273" i="1"/>
  <c r="I272" i="1"/>
  <c r="G272" i="1"/>
  <c r="I271" i="1"/>
  <c r="G271" i="1"/>
  <c r="I270" i="1"/>
  <c r="G270" i="1"/>
  <c r="I269" i="1"/>
  <c r="G269" i="1"/>
  <c r="I268" i="1"/>
  <c r="G268" i="1"/>
  <c r="I267" i="1"/>
  <c r="G267" i="1"/>
  <c r="I266" i="1"/>
  <c r="G266" i="1"/>
  <c r="I265" i="1"/>
  <c r="G265" i="1"/>
  <c r="I264" i="1"/>
  <c r="G264" i="1"/>
  <c r="I263" i="1"/>
  <c r="G263" i="1"/>
  <c r="I262" i="1"/>
  <c r="G262" i="1"/>
  <c r="I261" i="1"/>
  <c r="G261" i="1"/>
  <c r="I260" i="1"/>
  <c r="G260" i="1"/>
  <c r="I259" i="1"/>
  <c r="G259" i="1"/>
  <c r="I258" i="1"/>
  <c r="G258" i="1"/>
  <c r="I257" i="1"/>
  <c r="G257" i="1"/>
  <c r="I256" i="1"/>
  <c r="G256" i="1"/>
  <c r="I255" i="1"/>
  <c r="G255" i="1"/>
  <c r="I254" i="1"/>
  <c r="G254" i="1"/>
  <c r="I253" i="1"/>
  <c r="G253" i="1"/>
  <c r="I252" i="1"/>
  <c r="G252" i="1"/>
  <c r="I251" i="1"/>
  <c r="G251" i="1"/>
  <c r="I250" i="1"/>
  <c r="G250" i="1"/>
  <c r="I249" i="1"/>
  <c r="G249" i="1"/>
  <c r="I248" i="1"/>
  <c r="G248" i="1"/>
  <c r="I247" i="1"/>
  <c r="G247" i="1"/>
  <c r="I246" i="1"/>
  <c r="G246" i="1"/>
  <c r="I245" i="1"/>
  <c r="G245" i="1"/>
  <c r="I244" i="1"/>
  <c r="G244" i="1"/>
  <c r="I243" i="1"/>
  <c r="G243" i="1"/>
  <c r="I242" i="1"/>
  <c r="G242" i="1"/>
  <c r="I241" i="1"/>
  <c r="G241" i="1"/>
  <c r="I240" i="1"/>
  <c r="G240" i="1"/>
  <c r="I239" i="1"/>
  <c r="G239" i="1"/>
  <c r="I238" i="1"/>
  <c r="G238" i="1"/>
  <c r="I237" i="1"/>
  <c r="G237" i="1"/>
  <c r="I236" i="1"/>
  <c r="G236" i="1"/>
  <c r="I235" i="1"/>
  <c r="G235" i="1"/>
  <c r="I234" i="1"/>
  <c r="G234" i="1"/>
  <c r="I233" i="1"/>
  <c r="G233" i="1"/>
  <c r="I232" i="1"/>
  <c r="G232" i="1"/>
  <c r="I231" i="1"/>
  <c r="G231" i="1"/>
  <c r="I230" i="1"/>
  <c r="G230" i="1"/>
  <c r="I229" i="1"/>
  <c r="G229" i="1"/>
  <c r="I228" i="1"/>
  <c r="G228" i="1"/>
  <c r="I227" i="1"/>
  <c r="G227" i="1"/>
  <c r="I226" i="1"/>
  <c r="G226" i="1"/>
  <c r="I225" i="1"/>
  <c r="G225" i="1"/>
  <c r="I224" i="1"/>
  <c r="G224" i="1"/>
  <c r="I223" i="1"/>
  <c r="G223" i="1"/>
  <c r="I222" i="1"/>
  <c r="G222" i="1"/>
  <c r="I221" i="1"/>
  <c r="G221" i="1"/>
  <c r="I220" i="1"/>
  <c r="G220" i="1"/>
  <c r="I219" i="1"/>
  <c r="G219" i="1"/>
  <c r="I218" i="1"/>
  <c r="G218" i="1"/>
  <c r="I217" i="1"/>
  <c r="G217" i="1"/>
  <c r="I216" i="1"/>
  <c r="G216" i="1"/>
  <c r="I215" i="1"/>
  <c r="G215" i="1"/>
  <c r="I214" i="1"/>
  <c r="G214" i="1"/>
  <c r="I213" i="1"/>
  <c r="G213" i="1"/>
  <c r="I212" i="1"/>
  <c r="G212" i="1"/>
  <c r="I211" i="1"/>
  <c r="G211" i="1"/>
  <c r="I210" i="1"/>
  <c r="G210" i="1"/>
  <c r="I209" i="1"/>
  <c r="G209" i="1"/>
  <c r="I208" i="1"/>
  <c r="G208" i="1"/>
  <c r="I207" i="1"/>
  <c r="G207" i="1"/>
  <c r="I206" i="1"/>
  <c r="G206" i="1"/>
  <c r="I205" i="1"/>
  <c r="G205" i="1"/>
  <c r="I204" i="1"/>
  <c r="G204" i="1"/>
  <c r="I203" i="1"/>
  <c r="G203" i="1"/>
  <c r="I202" i="1"/>
  <c r="G202" i="1"/>
  <c r="I201" i="1"/>
  <c r="G201" i="1"/>
  <c r="I200" i="1"/>
  <c r="G200" i="1"/>
  <c r="I199" i="1"/>
  <c r="G199" i="1"/>
  <c r="I198" i="1"/>
  <c r="G198" i="1"/>
  <c r="I197" i="1"/>
  <c r="G197" i="1"/>
  <c r="I196" i="1"/>
  <c r="G196" i="1"/>
  <c r="I195" i="1"/>
  <c r="G195" i="1"/>
  <c r="I194" i="1"/>
  <c r="G194" i="1"/>
  <c r="I193" i="1"/>
  <c r="G193" i="1"/>
  <c r="I192" i="1"/>
  <c r="G192" i="1"/>
  <c r="I191" i="1"/>
  <c r="G191" i="1"/>
  <c r="I190" i="1"/>
  <c r="G190" i="1"/>
  <c r="I189" i="1"/>
  <c r="G189" i="1"/>
  <c r="I188" i="1"/>
  <c r="G188" i="1"/>
  <c r="I187" i="1"/>
  <c r="G187" i="1"/>
  <c r="I186" i="1"/>
  <c r="G186" i="1"/>
  <c r="I185" i="1"/>
  <c r="G185" i="1"/>
  <c r="I184" i="1"/>
  <c r="G184" i="1"/>
  <c r="I183" i="1"/>
  <c r="G183" i="1"/>
  <c r="I182" i="1"/>
  <c r="G182" i="1"/>
  <c r="I181" i="1"/>
  <c r="G181" i="1"/>
  <c r="I180" i="1"/>
  <c r="G180" i="1"/>
  <c r="I179" i="1"/>
  <c r="G179" i="1"/>
  <c r="I178" i="1"/>
  <c r="G178" i="1"/>
  <c r="I177" i="1"/>
  <c r="G177" i="1"/>
  <c r="I176" i="1"/>
  <c r="G176" i="1"/>
  <c r="I175" i="1"/>
  <c r="G175" i="1"/>
  <c r="I174" i="1"/>
  <c r="G174" i="1"/>
  <c r="I173" i="1"/>
  <c r="G173" i="1"/>
  <c r="I172" i="1"/>
  <c r="G172" i="1"/>
  <c r="I171" i="1"/>
  <c r="G171" i="1"/>
  <c r="I170" i="1"/>
  <c r="G170" i="1"/>
  <c r="I169" i="1"/>
  <c r="G169" i="1"/>
  <c r="I168" i="1"/>
  <c r="G168" i="1"/>
  <c r="I167" i="1"/>
  <c r="G167" i="1"/>
  <c r="I166" i="1"/>
  <c r="G166" i="1"/>
  <c r="I165" i="1"/>
  <c r="G165" i="1"/>
  <c r="I164" i="1"/>
  <c r="G164" i="1"/>
  <c r="I163" i="1"/>
  <c r="G163" i="1"/>
  <c r="I162" i="1"/>
  <c r="G162" i="1"/>
  <c r="I161" i="1"/>
  <c r="G161" i="1"/>
  <c r="I160" i="1"/>
  <c r="G160" i="1"/>
  <c r="I159" i="1"/>
  <c r="G159" i="1"/>
  <c r="I158" i="1"/>
  <c r="G158" i="1"/>
  <c r="I157" i="1"/>
  <c r="G157" i="1"/>
  <c r="I156" i="1"/>
  <c r="G156" i="1"/>
  <c r="I155" i="1"/>
  <c r="G155" i="1"/>
  <c r="I154" i="1"/>
  <c r="G154" i="1"/>
  <c r="I153" i="1"/>
  <c r="G153" i="1"/>
  <c r="I152" i="1"/>
  <c r="G152" i="1"/>
  <c r="I151" i="1"/>
  <c r="G151" i="1"/>
  <c r="I150" i="1"/>
  <c r="G150" i="1"/>
  <c r="I149" i="1"/>
  <c r="G149" i="1"/>
  <c r="I148" i="1"/>
  <c r="G148" i="1"/>
  <c r="I147" i="1"/>
  <c r="G147" i="1"/>
  <c r="I146" i="1"/>
  <c r="G146" i="1"/>
  <c r="I145" i="1"/>
  <c r="G145" i="1"/>
  <c r="I144" i="1"/>
  <c r="G144" i="1"/>
  <c r="I143" i="1"/>
  <c r="G143" i="1"/>
  <c r="I142" i="1"/>
  <c r="G142" i="1"/>
  <c r="I141" i="1"/>
  <c r="G141" i="1"/>
  <c r="I140" i="1"/>
  <c r="G140" i="1"/>
  <c r="I139" i="1"/>
  <c r="G139" i="1"/>
  <c r="I138" i="1"/>
  <c r="G138" i="1"/>
  <c r="I137" i="1"/>
  <c r="G137" i="1"/>
  <c r="I136" i="1"/>
  <c r="G136" i="1"/>
  <c r="I135" i="1"/>
  <c r="G135" i="1"/>
  <c r="I134" i="1"/>
  <c r="G134" i="1"/>
  <c r="I133" i="1"/>
  <c r="G133" i="1"/>
  <c r="I132" i="1"/>
  <c r="G132" i="1"/>
  <c r="I131" i="1"/>
  <c r="G131" i="1"/>
  <c r="I130" i="1"/>
  <c r="G130" i="1"/>
  <c r="I129" i="1"/>
  <c r="G129" i="1"/>
  <c r="I128" i="1"/>
  <c r="G128" i="1"/>
  <c r="I127" i="1"/>
  <c r="G127" i="1"/>
  <c r="I126" i="1"/>
  <c r="G126" i="1"/>
  <c r="I125" i="1"/>
  <c r="G125" i="1"/>
  <c r="I124" i="1"/>
  <c r="G124" i="1"/>
  <c r="I123" i="1"/>
  <c r="G123" i="1"/>
  <c r="I122" i="1"/>
  <c r="G122" i="1"/>
  <c r="I121" i="1"/>
  <c r="G121" i="1"/>
  <c r="I120" i="1"/>
  <c r="G120" i="1"/>
  <c r="I119" i="1"/>
  <c r="G119" i="1"/>
  <c r="I118" i="1"/>
  <c r="G118" i="1"/>
  <c r="I117" i="1"/>
  <c r="G117" i="1"/>
  <c r="I116" i="1"/>
  <c r="G116" i="1"/>
  <c r="I115" i="1"/>
  <c r="G115" i="1"/>
  <c r="I114" i="1"/>
  <c r="G114" i="1"/>
  <c r="I113" i="1"/>
  <c r="G113" i="1"/>
  <c r="I112" i="1"/>
  <c r="G112" i="1"/>
  <c r="I111" i="1"/>
  <c r="G111" i="1"/>
  <c r="I110" i="1"/>
  <c r="G110" i="1"/>
  <c r="I109" i="1"/>
  <c r="G109" i="1"/>
  <c r="I108" i="1"/>
  <c r="G108" i="1"/>
  <c r="I107" i="1"/>
  <c r="G107" i="1"/>
  <c r="I106" i="1"/>
  <c r="G106" i="1"/>
  <c r="I105" i="1"/>
  <c r="G105" i="1"/>
  <c r="I104" i="1"/>
  <c r="G104" i="1"/>
  <c r="I103" i="1"/>
  <c r="G103" i="1"/>
  <c r="I102" i="1"/>
  <c r="G102" i="1"/>
  <c r="I101" i="1"/>
  <c r="G101" i="1"/>
  <c r="I100" i="1"/>
  <c r="G100" i="1"/>
  <c r="I99" i="1"/>
  <c r="G99" i="1"/>
  <c r="I98" i="1"/>
  <c r="G98" i="1"/>
  <c r="I97" i="1"/>
  <c r="G97" i="1"/>
  <c r="I96" i="1"/>
  <c r="G96" i="1"/>
  <c r="I95" i="1"/>
  <c r="G95" i="1"/>
  <c r="I94" i="1"/>
  <c r="G94" i="1"/>
  <c r="I93" i="1"/>
  <c r="G93" i="1"/>
  <c r="I92" i="1"/>
  <c r="G92" i="1"/>
  <c r="I91" i="1"/>
  <c r="G91" i="1"/>
  <c r="I90" i="1"/>
  <c r="G90" i="1"/>
  <c r="I89" i="1"/>
  <c r="G89" i="1"/>
  <c r="I88" i="1"/>
  <c r="G88" i="1"/>
  <c r="I87" i="1"/>
  <c r="G87" i="1"/>
  <c r="I86" i="1"/>
  <c r="G86" i="1"/>
  <c r="I85" i="1"/>
  <c r="G85" i="1"/>
  <c r="I84" i="1"/>
  <c r="G84" i="1"/>
  <c r="I83" i="1"/>
  <c r="G83" i="1"/>
  <c r="I82" i="1"/>
  <c r="G82" i="1"/>
  <c r="I81" i="1"/>
  <c r="G81" i="1"/>
  <c r="I80" i="1"/>
  <c r="G80" i="1"/>
  <c r="I79" i="1"/>
  <c r="G79" i="1"/>
  <c r="I78" i="1"/>
  <c r="G78" i="1"/>
  <c r="I77" i="1"/>
  <c r="G77" i="1"/>
  <c r="I76" i="1"/>
  <c r="G76" i="1"/>
  <c r="I75" i="1"/>
  <c r="G75" i="1"/>
  <c r="I74" i="1"/>
  <c r="G74" i="1"/>
  <c r="I73" i="1"/>
  <c r="G73" i="1"/>
  <c r="I72" i="1"/>
  <c r="G72" i="1"/>
  <c r="I71" i="1"/>
  <c r="G71" i="1"/>
  <c r="I70" i="1"/>
  <c r="G70" i="1"/>
  <c r="I69" i="1"/>
  <c r="G69" i="1"/>
  <c r="I68" i="1"/>
  <c r="G68" i="1"/>
  <c r="I67" i="1"/>
  <c r="G67" i="1"/>
  <c r="I66" i="1"/>
  <c r="G66" i="1"/>
  <c r="I65" i="1"/>
  <c r="G65" i="1"/>
  <c r="I64" i="1"/>
  <c r="G64" i="1"/>
  <c r="I63" i="1"/>
  <c r="G63" i="1"/>
  <c r="I62" i="1"/>
  <c r="G62" i="1"/>
  <c r="I61" i="1"/>
  <c r="G61" i="1"/>
  <c r="I60" i="1"/>
  <c r="G60" i="1"/>
  <c r="I59" i="1"/>
  <c r="G59" i="1"/>
  <c r="I58" i="1"/>
  <c r="G58" i="1"/>
  <c r="I57" i="1"/>
  <c r="G57" i="1"/>
  <c r="I56" i="1"/>
  <c r="G56" i="1"/>
  <c r="I55" i="1"/>
  <c r="G55" i="1"/>
  <c r="I54" i="1"/>
  <c r="G54" i="1"/>
  <c r="I53" i="1"/>
  <c r="G53" i="1"/>
  <c r="I52" i="1"/>
  <c r="G52" i="1"/>
  <c r="I51" i="1"/>
  <c r="G51" i="1"/>
  <c r="I50" i="1"/>
  <c r="G50" i="1"/>
  <c r="I49" i="1"/>
  <c r="G49" i="1"/>
  <c r="I48" i="1"/>
  <c r="G48" i="1"/>
  <c r="I47" i="1"/>
  <c r="G47" i="1"/>
  <c r="I46" i="1"/>
  <c r="G46" i="1"/>
  <c r="I45" i="1"/>
  <c r="G45" i="1"/>
  <c r="I44" i="1"/>
  <c r="G44" i="1"/>
  <c r="I43" i="1"/>
  <c r="G43" i="1"/>
  <c r="I42" i="1"/>
  <c r="G42" i="1"/>
  <c r="I41" i="1"/>
  <c r="G41" i="1"/>
  <c r="I40" i="1"/>
  <c r="G40" i="1"/>
  <c r="I39" i="1"/>
  <c r="G39" i="1"/>
  <c r="I38" i="1"/>
  <c r="G38" i="1"/>
  <c r="I37" i="1"/>
  <c r="G37" i="1"/>
  <c r="I36" i="1"/>
  <c r="G36" i="1"/>
  <c r="I35" i="1"/>
  <c r="G35" i="1"/>
  <c r="I34" i="1"/>
  <c r="G34" i="1"/>
  <c r="I33" i="1"/>
  <c r="G33" i="1"/>
  <c r="I32" i="1"/>
  <c r="G32" i="1"/>
  <c r="I31" i="1"/>
  <c r="G31" i="1"/>
  <c r="I30" i="1"/>
  <c r="G30" i="1"/>
  <c r="I29" i="1"/>
  <c r="G29" i="1"/>
  <c r="I28" i="1"/>
  <c r="G28" i="1"/>
  <c r="I27" i="1"/>
  <c r="G27" i="1"/>
  <c r="I26" i="1"/>
  <c r="G26" i="1"/>
  <c r="I25" i="1"/>
  <c r="G25" i="1"/>
  <c r="I24" i="1"/>
  <c r="G24" i="1"/>
  <c r="I23" i="1"/>
  <c r="G23" i="1"/>
  <c r="I22" i="1"/>
  <c r="G22" i="1"/>
  <c r="I21" i="1"/>
  <c r="G21" i="1"/>
  <c r="I20" i="1"/>
  <c r="G20" i="1"/>
  <c r="D20" i="1"/>
  <c r="C20" i="1"/>
  <c r="I14" i="1"/>
  <c r="J36" i="2" l="1"/>
  <c r="J46" i="2" s="1"/>
  <c r="J56" i="2" s="1"/>
  <c r="J66" i="2" s="1"/>
  <c r="J76" i="2" s="1"/>
  <c r="J86" i="2" s="1"/>
  <c r="J96" i="2" s="1"/>
  <c r="J106" i="2" s="1"/>
  <c r="J116" i="2" s="1"/>
  <c r="H12" i="2"/>
  <c r="H11" i="2"/>
  <c r="H10" i="2"/>
  <c r="H9" i="2"/>
  <c r="L12" i="2"/>
  <c r="M9" i="2"/>
  <c r="M19" i="2"/>
  <c r="L32" i="2"/>
  <c r="M29" i="2"/>
  <c r="L22" i="2"/>
  <c r="J8" i="1"/>
  <c r="H620" i="1"/>
  <c r="H619" i="1"/>
  <c r="H618" i="1"/>
  <c r="H617" i="1"/>
  <c r="H616" i="1"/>
  <c r="H615" i="1"/>
  <c r="H614" i="1"/>
  <c r="H613" i="1"/>
  <c r="H612" i="1"/>
  <c r="H611" i="1"/>
  <c r="H610" i="1"/>
  <c r="H609" i="1"/>
  <c r="H608" i="1"/>
  <c r="H607" i="1"/>
  <c r="H606" i="1"/>
  <c r="H605" i="1"/>
  <c r="H604" i="1"/>
  <c r="H603" i="1"/>
  <c r="H602" i="1"/>
  <c r="H601" i="1"/>
  <c r="H600" i="1"/>
  <c r="H599" i="1"/>
  <c r="H598" i="1"/>
  <c r="H597" i="1"/>
  <c r="H596" i="1"/>
  <c r="H595" i="1"/>
  <c r="H594" i="1"/>
  <c r="H593" i="1"/>
  <c r="H592" i="1"/>
  <c r="H591" i="1"/>
  <c r="H590" i="1"/>
  <c r="H589" i="1"/>
  <c r="H588" i="1"/>
  <c r="H587" i="1"/>
  <c r="H586" i="1"/>
  <c r="H585" i="1"/>
  <c r="H584" i="1"/>
  <c r="H583" i="1"/>
  <c r="H582" i="1"/>
  <c r="H581" i="1"/>
  <c r="H580" i="1"/>
  <c r="H579" i="1"/>
  <c r="H578" i="1"/>
  <c r="H577" i="1"/>
  <c r="H576" i="1"/>
  <c r="H575" i="1"/>
  <c r="H574" i="1"/>
  <c r="H573" i="1"/>
  <c r="H572" i="1"/>
  <c r="H571" i="1"/>
  <c r="H570" i="1"/>
  <c r="H569" i="1"/>
  <c r="H568" i="1"/>
  <c r="H567" i="1"/>
  <c r="H566" i="1"/>
  <c r="H565" i="1"/>
  <c r="H564" i="1"/>
  <c r="H563" i="1"/>
  <c r="H562" i="1"/>
  <c r="H561" i="1"/>
  <c r="H560" i="1"/>
  <c r="H559" i="1"/>
  <c r="H558" i="1"/>
  <c r="H557" i="1"/>
  <c r="H556" i="1"/>
  <c r="H555" i="1"/>
  <c r="H554" i="1"/>
  <c r="H553" i="1"/>
  <c r="H552" i="1"/>
  <c r="H551" i="1"/>
  <c r="H550" i="1"/>
  <c r="H549" i="1"/>
  <c r="H548" i="1"/>
  <c r="H547" i="1"/>
  <c r="H546" i="1"/>
  <c r="H545" i="1"/>
  <c r="H544" i="1"/>
  <c r="H543" i="1"/>
  <c r="H542" i="1"/>
  <c r="H541" i="1"/>
  <c r="H540" i="1"/>
  <c r="H539" i="1"/>
  <c r="H538" i="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5" i="1"/>
  <c r="H504" i="1"/>
  <c r="H503" i="1"/>
  <c r="H502" i="1"/>
  <c r="H501" i="1"/>
  <c r="H500" i="1"/>
  <c r="H499" i="1"/>
  <c r="H498" i="1"/>
  <c r="H497"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266" i="1"/>
  <c r="H265"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C21" i="1"/>
  <c r="H20" i="1"/>
  <c r="F20" i="1"/>
  <c r="N20" i="1" s="1"/>
  <c r="I10" i="2" l="1"/>
  <c r="K12" i="2"/>
  <c r="I9" i="2"/>
  <c r="K9" i="2"/>
  <c r="K10" i="2"/>
  <c r="I11" i="2"/>
  <c r="K11" i="2"/>
  <c r="I12" i="2"/>
  <c r="K22" i="2"/>
  <c r="K30" i="2"/>
  <c r="K31" i="2"/>
  <c r="K29" i="2"/>
  <c r="K32" i="2"/>
  <c r="K21" i="2"/>
  <c r="K19" i="2"/>
  <c r="K20" i="2"/>
  <c r="H21" i="2"/>
  <c r="H20" i="2"/>
  <c r="H22" i="2"/>
  <c r="H19" i="2"/>
  <c r="K39" i="2"/>
  <c r="J40" i="2"/>
  <c r="J41" i="2"/>
  <c r="M39" i="2"/>
  <c r="K41" i="2"/>
  <c r="J39" i="2"/>
  <c r="L42" i="2"/>
  <c r="K40" i="2"/>
  <c r="K42" i="2"/>
  <c r="J42" i="2"/>
  <c r="M20" i="1"/>
  <c r="E20" i="1"/>
  <c r="C22" i="1"/>
  <c r="I21" i="2" l="1"/>
  <c r="I19" i="2"/>
  <c r="I22" i="2"/>
  <c r="I20" i="2"/>
  <c r="H30" i="2"/>
  <c r="H29" i="2"/>
  <c r="H32" i="2"/>
  <c r="H31" i="2"/>
  <c r="M49" i="2"/>
  <c r="L52" i="2"/>
  <c r="J50" i="2"/>
  <c r="K49" i="2"/>
  <c r="J51" i="2"/>
  <c r="J49" i="2"/>
  <c r="K51" i="2"/>
  <c r="K52" i="2"/>
  <c r="J52" i="2"/>
  <c r="K50" i="2"/>
  <c r="L20" i="1"/>
  <c r="O20" i="1" s="1"/>
  <c r="C23" i="1"/>
  <c r="D21" i="1"/>
  <c r="F21" i="1" s="1"/>
  <c r="N21" i="1" s="1"/>
  <c r="I32" i="2" l="1"/>
  <c r="I31" i="2"/>
  <c r="I29" i="2"/>
  <c r="I30" i="2"/>
  <c r="H40" i="2"/>
  <c r="H39" i="2"/>
  <c r="H41" i="2"/>
  <c r="H42" i="2"/>
  <c r="M59" i="2"/>
  <c r="K60" i="2"/>
  <c r="K61" i="2"/>
  <c r="J62" i="2"/>
  <c r="L62" i="2"/>
  <c r="K59" i="2"/>
  <c r="J59" i="2"/>
  <c r="J60" i="2"/>
  <c r="J61" i="2"/>
  <c r="K62" i="2"/>
  <c r="M21" i="1"/>
  <c r="K20" i="1"/>
  <c r="E21" i="1"/>
  <c r="C24" i="1"/>
  <c r="I39" i="2" l="1"/>
  <c r="I41" i="2"/>
  <c r="I40" i="2"/>
  <c r="I42" i="2"/>
  <c r="H51" i="2"/>
  <c r="H50" i="2"/>
  <c r="H49" i="2"/>
  <c r="H52" i="2"/>
  <c r="M69" i="2"/>
  <c r="K72" i="2"/>
  <c r="K70" i="2"/>
  <c r="K71" i="2"/>
  <c r="L72" i="2"/>
  <c r="J69" i="2"/>
  <c r="K69" i="2"/>
  <c r="J71" i="2"/>
  <c r="J72" i="2"/>
  <c r="J70" i="2"/>
  <c r="L21" i="1"/>
  <c r="O21" i="1" s="1"/>
  <c r="D22" i="1"/>
  <c r="F22" i="1" s="1"/>
  <c r="C25" i="1"/>
  <c r="I51" i="2" l="1"/>
  <c r="I49" i="2"/>
  <c r="I52" i="2"/>
  <c r="I50" i="2"/>
  <c r="H61" i="2"/>
  <c r="H59" i="2"/>
  <c r="H60" i="2"/>
  <c r="H62" i="2"/>
  <c r="K81" i="2"/>
  <c r="J81" i="2"/>
  <c r="L82" i="2"/>
  <c r="K80" i="2"/>
  <c r="J80" i="2"/>
  <c r="K79" i="2"/>
  <c r="J79" i="2"/>
  <c r="K82" i="2"/>
  <c r="M79" i="2"/>
  <c r="J82" i="2"/>
  <c r="K21" i="1"/>
  <c r="E22" i="1"/>
  <c r="L22" i="1" s="1"/>
  <c r="N22" i="1"/>
  <c r="C26" i="1"/>
  <c r="I61" i="2" l="1"/>
  <c r="I59" i="2"/>
  <c r="I60" i="2"/>
  <c r="I62" i="2"/>
  <c r="H71" i="2"/>
  <c r="H72" i="2"/>
  <c r="H70" i="2"/>
  <c r="H69" i="2"/>
  <c r="K92" i="2"/>
  <c r="L92" i="2"/>
  <c r="J89" i="2"/>
  <c r="J90" i="2"/>
  <c r="K91" i="2"/>
  <c r="K89" i="2"/>
  <c r="K90" i="2"/>
  <c r="J91" i="2"/>
  <c r="M89" i="2"/>
  <c r="J92" i="2"/>
  <c r="O22" i="1"/>
  <c r="K22" i="1"/>
  <c r="D23" i="1"/>
  <c r="F23" i="1" s="1"/>
  <c r="E23" i="1" s="1"/>
  <c r="L23" i="1" s="1"/>
  <c r="M22" i="1"/>
  <c r="C27" i="1"/>
  <c r="I69" i="2" l="1"/>
  <c r="I70" i="2"/>
  <c r="I72" i="2"/>
  <c r="I71" i="2"/>
  <c r="H80" i="2"/>
  <c r="H79" i="2"/>
  <c r="H82" i="2"/>
  <c r="H81" i="2"/>
  <c r="K99" i="2"/>
  <c r="K100" i="2"/>
  <c r="J102" i="2"/>
  <c r="M99" i="2"/>
  <c r="J101" i="2"/>
  <c r="K102" i="2"/>
  <c r="J99" i="2"/>
  <c r="L102" i="2"/>
  <c r="J100" i="2"/>
  <c r="K101" i="2"/>
  <c r="K23" i="1"/>
  <c r="N23" i="1"/>
  <c r="O23" i="1" s="1"/>
  <c r="D24" i="1"/>
  <c r="F24" i="1" s="1"/>
  <c r="E24" i="1" s="1"/>
  <c r="L24" i="1" s="1"/>
  <c r="C28" i="1"/>
  <c r="I81" i="2" l="1"/>
  <c r="I79" i="2"/>
  <c r="I80" i="2"/>
  <c r="I82" i="2"/>
  <c r="H89" i="2"/>
  <c r="H91" i="2"/>
  <c r="H90" i="2"/>
  <c r="H92" i="2"/>
  <c r="K112" i="2"/>
  <c r="K111" i="2"/>
  <c r="J109" i="2"/>
  <c r="M109" i="2"/>
  <c r="J110" i="2"/>
  <c r="L112" i="2"/>
  <c r="K109" i="2"/>
  <c r="K110" i="2"/>
  <c r="J111" i="2"/>
  <c r="J112" i="2"/>
  <c r="N24" i="1"/>
  <c r="O24" i="1" s="1"/>
  <c r="D25" i="1"/>
  <c r="F25" i="1" s="1"/>
  <c r="E25" i="1" s="1"/>
  <c r="L25" i="1" s="1"/>
  <c r="M23" i="1"/>
  <c r="K24" i="1"/>
  <c r="C29" i="1"/>
  <c r="I90" i="2" l="1"/>
  <c r="I89" i="2"/>
  <c r="I92" i="2"/>
  <c r="I91" i="2"/>
  <c r="H99" i="2"/>
  <c r="H101" i="2"/>
  <c r="H100" i="2"/>
  <c r="H102" i="2"/>
  <c r="J122" i="2"/>
  <c r="K119" i="2"/>
  <c r="J120" i="2"/>
  <c r="J121" i="2"/>
  <c r="L122" i="2"/>
  <c r="J119" i="2"/>
  <c r="K120" i="2"/>
  <c r="K121" i="2"/>
  <c r="K122" i="2"/>
  <c r="M119" i="2"/>
  <c r="N25" i="1"/>
  <c r="O25" i="1" s="1"/>
  <c r="M24" i="1"/>
  <c r="K25" i="1"/>
  <c r="D26" i="1"/>
  <c r="F26" i="1" s="1"/>
  <c r="E26" i="1" s="1"/>
  <c r="L26" i="1" s="1"/>
  <c r="C30" i="1"/>
  <c r="H111" i="2" l="1"/>
  <c r="H110" i="2"/>
  <c r="H109" i="2"/>
  <c r="H112" i="2"/>
  <c r="I99" i="2"/>
  <c r="I102" i="2"/>
  <c r="I101" i="2"/>
  <c r="I100" i="2"/>
  <c r="M25" i="1"/>
  <c r="N26" i="1"/>
  <c r="O26" i="1" s="1"/>
  <c r="K26" i="1"/>
  <c r="D27" i="1"/>
  <c r="F27" i="1" s="1"/>
  <c r="E27" i="1" s="1"/>
  <c r="L27" i="1" s="1"/>
  <c r="C31" i="1"/>
  <c r="I109" i="2" l="1"/>
  <c r="I112" i="2"/>
  <c r="I110" i="2"/>
  <c r="I111" i="2"/>
  <c r="H122" i="2"/>
  <c r="H119" i="2"/>
  <c r="H120" i="2"/>
  <c r="H121" i="2"/>
  <c r="M26" i="1"/>
  <c r="K27" i="1"/>
  <c r="D28" i="1"/>
  <c r="F28" i="1" s="1"/>
  <c r="E28" i="1" s="1"/>
  <c r="L28" i="1" s="1"/>
  <c r="N27" i="1"/>
  <c r="O27" i="1" s="1"/>
  <c r="C32" i="1"/>
  <c r="I119" i="2" l="1"/>
  <c r="I122" i="2"/>
  <c r="I121" i="2"/>
  <c r="I120" i="2"/>
  <c r="N28" i="1"/>
  <c r="O28" i="1" s="1"/>
  <c r="D29" i="1"/>
  <c r="F29" i="1" s="1"/>
  <c r="E29" i="1" s="1"/>
  <c r="L29" i="1" s="1"/>
  <c r="M27" i="1"/>
  <c r="K28" i="1"/>
  <c r="C33" i="1"/>
  <c r="D30" i="1" l="1"/>
  <c r="F30" i="1" s="1"/>
  <c r="E30" i="1" s="1"/>
  <c r="L30" i="1" s="1"/>
  <c r="N29" i="1"/>
  <c r="O29" i="1" s="1"/>
  <c r="M28" i="1"/>
  <c r="K29" i="1"/>
  <c r="C34" i="1"/>
  <c r="K30" i="1" l="1"/>
  <c r="D31" i="1"/>
  <c r="F31" i="1" s="1"/>
  <c r="E31" i="1" s="1"/>
  <c r="L31" i="1" s="1"/>
  <c r="M29" i="1"/>
  <c r="N30" i="1"/>
  <c r="O30" i="1" s="1"/>
  <c r="C35" i="1"/>
  <c r="M30" i="1" l="1"/>
  <c r="N31" i="1"/>
  <c r="O31" i="1" s="1"/>
  <c r="D32" i="1"/>
  <c r="F32" i="1" s="1"/>
  <c r="E32" i="1" s="1"/>
  <c r="L32" i="1" s="1"/>
  <c r="K31" i="1"/>
  <c r="C36" i="1"/>
  <c r="N32" i="1" l="1"/>
  <c r="M31" i="1"/>
  <c r="K32" i="1"/>
  <c r="D33" i="1"/>
  <c r="C37" i="1"/>
  <c r="O32" i="1" l="1"/>
  <c r="F33" i="1"/>
  <c r="E33" i="1" s="1"/>
  <c r="L33" i="1" s="1"/>
  <c r="M32" i="1"/>
  <c r="C38" i="1"/>
  <c r="K33" i="1" l="1"/>
  <c r="D34" i="1"/>
  <c r="F34" i="1" s="1"/>
  <c r="E34" i="1" s="1"/>
  <c r="L34" i="1" s="1"/>
  <c r="N33" i="1"/>
  <c r="C39" i="1"/>
  <c r="M33" i="1" l="1"/>
  <c r="O33" i="1"/>
  <c r="K34" i="1"/>
  <c r="N34" i="1"/>
  <c r="O34" i="1" s="1"/>
  <c r="D35" i="1"/>
  <c r="F35" i="1" s="1"/>
  <c r="E35" i="1" s="1"/>
  <c r="L35" i="1" s="1"/>
  <c r="C40" i="1"/>
  <c r="M34" i="1" l="1"/>
  <c r="N35" i="1"/>
  <c r="O35" i="1" s="1"/>
  <c r="D36" i="1"/>
  <c r="F36" i="1" s="1"/>
  <c r="E36" i="1" s="1"/>
  <c r="K35" i="1"/>
  <c r="C41" i="1"/>
  <c r="M35" i="1" l="1"/>
  <c r="N36" i="1"/>
  <c r="L36" i="1"/>
  <c r="D37" i="1"/>
  <c r="F37" i="1" s="1"/>
  <c r="E37" i="1" s="1"/>
  <c r="C42" i="1"/>
  <c r="M36" i="1" l="1"/>
  <c r="N37" i="1"/>
  <c r="O36" i="1"/>
  <c r="K36" i="1"/>
  <c r="D38" i="1"/>
  <c r="F38" i="1" s="1"/>
  <c r="E38" i="1" s="1"/>
  <c r="L37" i="1"/>
  <c r="C43" i="1"/>
  <c r="M37" i="1" l="1"/>
  <c r="O37" i="1"/>
  <c r="N38" i="1"/>
  <c r="D39" i="1"/>
  <c r="F39" i="1" s="1"/>
  <c r="L38" i="1"/>
  <c r="K37" i="1"/>
  <c r="C44" i="1"/>
  <c r="K38" i="1" l="1"/>
  <c r="O38" i="1"/>
  <c r="N39" i="1"/>
  <c r="E39" i="1"/>
  <c r="M38" i="1"/>
  <c r="C45" i="1"/>
  <c r="L39" i="1" l="1"/>
  <c r="O39" i="1" s="1"/>
  <c r="D40" i="1"/>
  <c r="F40" i="1" s="1"/>
  <c r="E40" i="1" s="1"/>
  <c r="M39" i="1"/>
  <c r="C46" i="1"/>
  <c r="K39" i="1" l="1"/>
  <c r="N40" i="1"/>
  <c r="L40" i="1"/>
  <c r="D41" i="1"/>
  <c r="F41" i="1" s="1"/>
  <c r="E41" i="1" s="1"/>
  <c r="C47" i="1"/>
  <c r="O40" i="1" l="1"/>
  <c r="M40" i="1"/>
  <c r="D42" i="1"/>
  <c r="F42" i="1" s="1"/>
  <c r="E42" i="1" s="1"/>
  <c r="N41" i="1"/>
  <c r="L41" i="1"/>
  <c r="K40" i="1"/>
  <c r="C48" i="1"/>
  <c r="K41" i="1" l="1"/>
  <c r="D43" i="1"/>
  <c r="F43" i="1" s="1"/>
  <c r="E43" i="1" s="1"/>
  <c r="O41" i="1"/>
  <c r="M41" i="1"/>
  <c r="N42" i="1"/>
  <c r="L42" i="1"/>
  <c r="C49" i="1"/>
  <c r="M42" i="1" l="1"/>
  <c r="K42" i="1"/>
  <c r="D44" i="1"/>
  <c r="F44" i="1" s="1"/>
  <c r="E44" i="1" s="1"/>
  <c r="N43" i="1"/>
  <c r="M43" i="1" s="1"/>
  <c r="O42" i="1"/>
  <c r="L43" i="1"/>
  <c r="C50" i="1"/>
  <c r="N44" i="1" l="1"/>
  <c r="D45" i="1"/>
  <c r="F45" i="1" s="1"/>
  <c r="E45" i="1" s="1"/>
  <c r="L44" i="1"/>
  <c r="K43" i="1"/>
  <c r="O43" i="1"/>
  <c r="C51" i="1"/>
  <c r="O44" i="1" l="1"/>
  <c r="M44" i="1"/>
  <c r="N45" i="1"/>
  <c r="D46" i="1"/>
  <c r="F46" i="1" s="1"/>
  <c r="E46" i="1" s="1"/>
  <c r="L45" i="1"/>
  <c r="K45" i="1" s="1"/>
  <c r="K44" i="1"/>
  <c r="C52" i="1"/>
  <c r="M45" i="1" l="1"/>
  <c r="O45" i="1"/>
  <c r="D47" i="1"/>
  <c r="F47" i="1" s="1"/>
  <c r="E47" i="1" s="1"/>
  <c r="N46" i="1"/>
  <c r="L46" i="1"/>
  <c r="C53" i="1"/>
  <c r="M46" i="1" l="1"/>
  <c r="O46" i="1"/>
  <c r="D48" i="1"/>
  <c r="F48" i="1" s="1"/>
  <c r="E48" i="1" s="1"/>
  <c r="N47" i="1"/>
  <c r="L47" i="1"/>
  <c r="K46" i="1"/>
  <c r="C54" i="1"/>
  <c r="M47" i="1" l="1"/>
  <c r="O47" i="1"/>
  <c r="D49" i="1"/>
  <c r="F49" i="1" s="1"/>
  <c r="E49" i="1" s="1"/>
  <c r="L48" i="1"/>
  <c r="K47" i="1"/>
  <c r="N48" i="1"/>
  <c r="C55" i="1"/>
  <c r="O48" i="1" l="1"/>
  <c r="K48" i="1"/>
  <c r="M48" i="1"/>
  <c r="D50" i="1"/>
  <c r="F50" i="1" s="1"/>
  <c r="E50" i="1" s="1"/>
  <c r="N49" i="1"/>
  <c r="L49" i="1"/>
  <c r="C56" i="1"/>
  <c r="O49" i="1" l="1"/>
  <c r="D51" i="1"/>
  <c r="F51" i="1" s="1"/>
  <c r="E51" i="1" s="1"/>
  <c r="L50" i="1"/>
  <c r="K49" i="1"/>
  <c r="M49" i="1"/>
  <c r="N50" i="1"/>
  <c r="C57" i="1"/>
  <c r="M50" i="1" l="1"/>
  <c r="D52" i="1"/>
  <c r="L51" i="1"/>
  <c r="K50" i="1"/>
  <c r="O50" i="1"/>
  <c r="N51" i="1"/>
  <c r="C58" i="1"/>
  <c r="O51" i="1" l="1"/>
  <c r="F52" i="1"/>
  <c r="E52" i="1" s="1"/>
  <c r="D53" i="1" s="1"/>
  <c r="F53" i="1" s="1"/>
  <c r="E53" i="1" s="1"/>
  <c r="D54" i="1" s="1"/>
  <c r="F54" i="1" s="1"/>
  <c r="E54" i="1" s="1"/>
  <c r="M51" i="1"/>
  <c r="K51" i="1"/>
  <c r="C59" i="1"/>
  <c r="D55" i="1" l="1"/>
  <c r="F55" i="1" s="1"/>
  <c r="E55" i="1" s="1"/>
  <c r="L52" i="1"/>
  <c r="N52" i="1"/>
  <c r="C60" i="1"/>
  <c r="L53" i="1" l="1"/>
  <c r="K52" i="1"/>
  <c r="M52" i="1"/>
  <c r="O52" i="1"/>
  <c r="D56" i="1"/>
  <c r="F56" i="1" s="1"/>
  <c r="E56" i="1" s="1"/>
  <c r="N53" i="1"/>
  <c r="C61" i="1"/>
  <c r="N54" i="1" l="1"/>
  <c r="K53" i="1"/>
  <c r="O53" i="1"/>
  <c r="L54" i="1"/>
  <c r="M53" i="1"/>
  <c r="D57" i="1"/>
  <c r="F57" i="1" s="1"/>
  <c r="E57" i="1" s="1"/>
  <c r="C62" i="1"/>
  <c r="M54" i="1" l="1"/>
  <c r="N55" i="1"/>
  <c r="O54" i="1"/>
  <c r="K54" i="1"/>
  <c r="L55" i="1"/>
  <c r="D58" i="1"/>
  <c r="F58" i="1" s="1"/>
  <c r="E58" i="1" s="1"/>
  <c r="C63" i="1"/>
  <c r="N56" i="1" l="1"/>
  <c r="M55" i="1"/>
  <c r="O55" i="1"/>
  <c r="K55" i="1"/>
  <c r="L56" i="1"/>
  <c r="D59" i="1"/>
  <c r="F59" i="1" s="1"/>
  <c r="E59" i="1" s="1"/>
  <c r="C64" i="1"/>
  <c r="M56" i="1" l="1"/>
  <c r="N57" i="1"/>
  <c r="O56" i="1"/>
  <c r="K56" i="1"/>
  <c r="L57" i="1"/>
  <c r="D60" i="1"/>
  <c r="F60" i="1" s="1"/>
  <c r="E60" i="1" s="1"/>
  <c r="C65" i="1"/>
  <c r="M57" i="1" l="1"/>
  <c r="O57" i="1"/>
  <c r="N58" i="1"/>
  <c r="K57" i="1"/>
  <c r="L58" i="1"/>
  <c r="D61" i="1"/>
  <c r="F61" i="1" s="1"/>
  <c r="E61" i="1" s="1"/>
  <c r="C66" i="1"/>
  <c r="L59" i="1" l="1"/>
  <c r="N59" i="1"/>
  <c r="M58" i="1"/>
  <c r="O58" i="1"/>
  <c r="K58" i="1"/>
  <c r="D62" i="1"/>
  <c r="F62" i="1" s="1"/>
  <c r="E62" i="1" s="1"/>
  <c r="C67" i="1"/>
  <c r="M59" i="1" l="1"/>
  <c r="O59" i="1"/>
  <c r="L60" i="1"/>
  <c r="K59" i="1"/>
  <c r="N60" i="1"/>
  <c r="D63" i="1"/>
  <c r="F63" i="1" s="1"/>
  <c r="E63" i="1" s="1"/>
  <c r="C68" i="1"/>
  <c r="M60" i="1" l="1"/>
  <c r="L61" i="1"/>
  <c r="N61" i="1"/>
  <c r="K60" i="1"/>
  <c r="O60" i="1"/>
  <c r="D64" i="1"/>
  <c r="F64" i="1" s="1"/>
  <c r="E64" i="1" s="1"/>
  <c r="D65" i="1" s="1"/>
  <c r="F65" i="1" s="1"/>
  <c r="E65" i="1" s="1"/>
  <c r="C69" i="1"/>
  <c r="M61" i="1" l="1"/>
  <c r="N62" i="1"/>
  <c r="O61" i="1"/>
  <c r="K61" i="1"/>
  <c r="L62" i="1"/>
  <c r="D66" i="1"/>
  <c r="F66" i="1" s="1"/>
  <c r="E66" i="1" s="1"/>
  <c r="C70" i="1"/>
  <c r="M62" i="1" l="1"/>
  <c r="O62" i="1"/>
  <c r="N63" i="1"/>
  <c r="K62" i="1"/>
  <c r="L63" i="1"/>
  <c r="D67" i="1"/>
  <c r="F67" i="1" s="1"/>
  <c r="E67" i="1" s="1"/>
  <c r="C71" i="1"/>
  <c r="N64" i="1" l="1"/>
  <c r="M63" i="1"/>
  <c r="K63" i="1"/>
  <c r="L64" i="1"/>
  <c r="O63" i="1"/>
  <c r="D68" i="1"/>
  <c r="F68" i="1" s="1"/>
  <c r="E68" i="1" s="1"/>
  <c r="C72" i="1"/>
  <c r="K64" i="1" l="1"/>
  <c r="M64" i="1"/>
  <c r="N65" i="1"/>
  <c r="L65" i="1"/>
  <c r="O64" i="1"/>
  <c r="D69" i="1"/>
  <c r="F69" i="1" s="1"/>
  <c r="E69" i="1" s="1"/>
  <c r="C73" i="1"/>
  <c r="N66" i="1" l="1"/>
  <c r="K65" i="1"/>
  <c r="M65" i="1"/>
  <c r="O65" i="1"/>
  <c r="L66" i="1"/>
  <c r="D70" i="1"/>
  <c r="F70" i="1" s="1"/>
  <c r="E70" i="1" s="1"/>
  <c r="C74" i="1"/>
  <c r="K66" i="1" l="1"/>
  <c r="N67" i="1"/>
  <c r="M66" i="1"/>
  <c r="L67" i="1"/>
  <c r="O66" i="1"/>
  <c r="D71" i="1"/>
  <c r="F71" i="1" s="1"/>
  <c r="E71" i="1" s="1"/>
  <c r="C75" i="1"/>
  <c r="N68" i="1" l="1"/>
  <c r="M67" i="1"/>
  <c r="L68" i="1"/>
  <c r="K67" i="1"/>
  <c r="O67" i="1"/>
  <c r="D72" i="1"/>
  <c r="F72" i="1" s="1"/>
  <c r="E72" i="1" s="1"/>
  <c r="C76" i="1"/>
  <c r="M68" i="1" l="1"/>
  <c r="N69" i="1"/>
  <c r="L69" i="1"/>
  <c r="O68" i="1"/>
  <c r="K68" i="1"/>
  <c r="D73" i="1"/>
  <c r="F73" i="1" s="1"/>
  <c r="E73" i="1" s="1"/>
  <c r="N70" i="1"/>
  <c r="M69" i="1"/>
  <c r="C77" i="1"/>
  <c r="K69" i="1" l="1"/>
  <c r="L70" i="1"/>
  <c r="O69" i="1"/>
  <c r="D74" i="1"/>
  <c r="F74" i="1" s="1"/>
  <c r="E74" i="1" s="1"/>
  <c r="N71" i="1"/>
  <c r="M70" i="1"/>
  <c r="C78" i="1"/>
  <c r="L71" i="1" l="1"/>
  <c r="K70" i="1"/>
  <c r="O70" i="1"/>
  <c r="D75" i="1"/>
  <c r="F75" i="1" s="1"/>
  <c r="E75" i="1" s="1"/>
  <c r="N72" i="1"/>
  <c r="M71" i="1"/>
  <c r="C79" i="1"/>
  <c r="L72" i="1" l="1"/>
  <c r="K71" i="1"/>
  <c r="O71" i="1"/>
  <c r="D76" i="1"/>
  <c r="F76" i="1" s="1"/>
  <c r="E76" i="1" s="1"/>
  <c r="N73" i="1"/>
  <c r="M72" i="1"/>
  <c r="C80" i="1"/>
  <c r="L73" i="1" l="1"/>
  <c r="K72" i="1"/>
  <c r="O72" i="1"/>
  <c r="D77" i="1"/>
  <c r="F77" i="1" s="1"/>
  <c r="E77" i="1" s="1"/>
  <c r="N74" i="1"/>
  <c r="M73" i="1"/>
  <c r="C81" i="1"/>
  <c r="K73" i="1" l="1"/>
  <c r="O73" i="1"/>
  <c r="L74" i="1"/>
  <c r="D78" i="1"/>
  <c r="F78" i="1" s="1"/>
  <c r="E78" i="1" s="1"/>
  <c r="N75" i="1"/>
  <c r="M74" i="1"/>
  <c r="K74" i="1"/>
  <c r="L75" i="1"/>
  <c r="O74" i="1"/>
  <c r="C82" i="1"/>
  <c r="D79" i="1" l="1"/>
  <c r="F79" i="1" s="1"/>
  <c r="N76" i="1"/>
  <c r="M75" i="1"/>
  <c r="K75" i="1"/>
  <c r="L76" i="1"/>
  <c r="O75" i="1"/>
  <c r="C83" i="1"/>
  <c r="E79" i="1" l="1"/>
  <c r="L10" i="2" s="1"/>
  <c r="L11" i="2"/>
  <c r="N77" i="1"/>
  <c r="M76" i="1"/>
  <c r="K76" i="1"/>
  <c r="L77" i="1"/>
  <c r="O76" i="1"/>
  <c r="C84" i="1"/>
  <c r="D80" i="1" l="1"/>
  <c r="N78" i="1"/>
  <c r="M77" i="1"/>
  <c r="K77" i="1"/>
  <c r="L78" i="1"/>
  <c r="O77" i="1"/>
  <c r="C85" i="1"/>
  <c r="F80" i="1" l="1"/>
  <c r="L21" i="2"/>
  <c r="M78" i="1"/>
  <c r="N79" i="1"/>
  <c r="K78" i="1"/>
  <c r="L79" i="1"/>
  <c r="O78" i="1"/>
  <c r="C86" i="1"/>
  <c r="E80" i="1" l="1"/>
  <c r="L20" i="2"/>
  <c r="L31" i="2"/>
  <c r="P12" i="2"/>
  <c r="P9" i="2"/>
  <c r="P10" i="2"/>
  <c r="N80" i="1"/>
  <c r="M79" i="1"/>
  <c r="K79" i="1"/>
  <c r="O79" i="1"/>
  <c r="P11" i="2" s="1"/>
  <c r="C87" i="1"/>
  <c r="L80" i="1" l="1"/>
  <c r="D81" i="1"/>
  <c r="F81" i="1" s="1"/>
  <c r="E81" i="1" s="1"/>
  <c r="L30" i="2"/>
  <c r="P19" i="2"/>
  <c r="P22" i="2"/>
  <c r="P20" i="2"/>
  <c r="M80" i="1"/>
  <c r="K80" i="1"/>
  <c r="O80" i="1"/>
  <c r="P21" i="2" s="1"/>
  <c r="C88" i="1"/>
  <c r="L81" i="1" l="1"/>
  <c r="D82" i="1"/>
  <c r="F82" i="1" s="1"/>
  <c r="E82" i="1" s="1"/>
  <c r="N81" i="1"/>
  <c r="L41" i="2"/>
  <c r="L40" i="2"/>
  <c r="P32" i="2"/>
  <c r="P29" i="2"/>
  <c r="P30" i="2"/>
  <c r="N82" i="1"/>
  <c r="M81" i="1"/>
  <c r="C89" i="1"/>
  <c r="K81" i="1" l="1"/>
  <c r="D83" i="1"/>
  <c r="F83" i="1" s="1"/>
  <c r="L82" i="1"/>
  <c r="O81" i="1"/>
  <c r="P31" i="2" s="1"/>
  <c r="L51" i="2"/>
  <c r="P39" i="2"/>
  <c r="P42" i="2"/>
  <c r="P40" i="2"/>
  <c r="N83" i="1"/>
  <c r="M82" i="1"/>
  <c r="C90" i="1"/>
  <c r="E83" i="1" l="1"/>
  <c r="K82" i="1"/>
  <c r="O82" i="1"/>
  <c r="P41" i="2" s="1"/>
  <c r="L50" i="2"/>
  <c r="D84" i="1"/>
  <c r="F84" i="1" s="1"/>
  <c r="L61" i="2" s="1"/>
  <c r="L83" i="1"/>
  <c r="P52" i="2"/>
  <c r="P49" i="2"/>
  <c r="P50" i="2"/>
  <c r="M83" i="1"/>
  <c r="C91" i="1"/>
  <c r="E84" i="1" l="1"/>
  <c r="N84" i="1"/>
  <c r="K83" i="1"/>
  <c r="O83" i="1"/>
  <c r="P51" i="2" s="1"/>
  <c r="L60" i="2"/>
  <c r="P62" i="2"/>
  <c r="P59" i="2"/>
  <c r="C92" i="1"/>
  <c r="M84" i="1" l="1"/>
  <c r="L84" i="1"/>
  <c r="D85" i="1"/>
  <c r="F85" i="1" s="1"/>
  <c r="L71" i="2"/>
  <c r="P60" i="2"/>
  <c r="N85" i="1"/>
  <c r="P69" i="2"/>
  <c r="C93" i="1"/>
  <c r="E85" i="1" l="1"/>
  <c r="K84" i="1"/>
  <c r="O84" i="1"/>
  <c r="P61" i="2" s="1"/>
  <c r="L70" i="2"/>
  <c r="M85" i="1"/>
  <c r="C94" i="1"/>
  <c r="L85" i="1" l="1"/>
  <c r="D86" i="1"/>
  <c r="P72" i="2"/>
  <c r="P70" i="2"/>
  <c r="C95" i="1"/>
  <c r="O85" i="1" l="1"/>
  <c r="P71" i="2" s="1"/>
  <c r="K85" i="1"/>
  <c r="F86" i="1"/>
  <c r="N86" i="1"/>
  <c r="E86" i="1"/>
  <c r="L81" i="2"/>
  <c r="C96" i="1"/>
  <c r="P82" i="2" l="1"/>
  <c r="M86" i="1"/>
  <c r="P79" i="2"/>
  <c r="L86" i="1"/>
  <c r="D87" i="1"/>
  <c r="L80" i="2"/>
  <c r="C97" i="1"/>
  <c r="K86" i="1" l="1"/>
  <c r="P80" i="2"/>
  <c r="F87" i="1"/>
  <c r="O86" i="1"/>
  <c r="P81" i="2" s="1"/>
  <c r="C98" i="1"/>
  <c r="N87" i="1" l="1"/>
  <c r="E87" i="1"/>
  <c r="L91" i="2"/>
  <c r="C99" i="1"/>
  <c r="P89" i="2" l="1"/>
  <c r="P92" i="2"/>
  <c r="M87" i="1"/>
  <c r="L87" i="1"/>
  <c r="D88" i="1"/>
  <c r="L90" i="2"/>
  <c r="C100" i="1"/>
  <c r="O87" i="1" l="1"/>
  <c r="P91" i="2" s="1"/>
  <c r="K87" i="1"/>
  <c r="P90" i="2"/>
  <c r="F88" i="1"/>
  <c r="C101" i="1"/>
  <c r="N88" i="1" l="1"/>
  <c r="E88" i="1"/>
  <c r="L101" i="2"/>
  <c r="C102" i="1"/>
  <c r="P102" i="2" l="1"/>
  <c r="P99" i="2"/>
  <c r="M88" i="1"/>
  <c r="L88" i="1"/>
  <c r="D89" i="1"/>
  <c r="L100" i="2"/>
  <c r="C103" i="1"/>
  <c r="O88" i="1" l="1"/>
  <c r="P101" i="2" s="1"/>
  <c r="K88" i="1"/>
  <c r="P100" i="2"/>
  <c r="F89" i="1"/>
  <c r="C104" i="1"/>
  <c r="N89" i="1" l="1"/>
  <c r="E89" i="1"/>
  <c r="L111" i="2"/>
  <c r="C105" i="1"/>
  <c r="P112" i="2" l="1"/>
  <c r="P109" i="2"/>
  <c r="M89" i="1"/>
  <c r="L89" i="1"/>
  <c r="L110" i="2"/>
  <c r="D90" i="1"/>
  <c r="C106" i="1"/>
  <c r="O89" i="1" l="1"/>
  <c r="P111" i="2" s="1"/>
  <c r="K89" i="1"/>
  <c r="P110" i="2"/>
  <c r="F90" i="1"/>
  <c r="C107" i="1"/>
  <c r="N90" i="1" l="1"/>
  <c r="E90" i="1"/>
  <c r="L121" i="2"/>
  <c r="C108" i="1"/>
  <c r="P119" i="2" l="1"/>
  <c r="P122" i="2"/>
  <c r="M90" i="1"/>
  <c r="O90" i="1"/>
  <c r="P121" i="2" s="1"/>
  <c r="L90" i="1"/>
  <c r="D91" i="1"/>
  <c r="L120" i="2"/>
  <c r="C109" i="1"/>
  <c r="K90" i="1" l="1"/>
  <c r="P120" i="2"/>
  <c r="F91" i="1"/>
  <c r="C110" i="1"/>
  <c r="N91" i="1" l="1"/>
  <c r="E91" i="1"/>
  <c r="C111" i="1"/>
  <c r="M91" i="1" l="1"/>
  <c r="L91" i="1"/>
  <c r="D92" i="1"/>
  <c r="F92" i="1" s="1"/>
  <c r="E92" i="1" s="1"/>
  <c r="D93" i="1" s="1"/>
  <c r="F93" i="1" s="1"/>
  <c r="E93" i="1" s="1"/>
  <c r="D94" i="1" s="1"/>
  <c r="F94" i="1" s="1"/>
  <c r="E94" i="1" s="1"/>
  <c r="D95" i="1" s="1"/>
  <c r="F95" i="1" s="1"/>
  <c r="E95" i="1" s="1"/>
  <c r="D96" i="1" s="1"/>
  <c r="F96" i="1" s="1"/>
  <c r="E96" i="1" s="1"/>
  <c r="D97" i="1" s="1"/>
  <c r="F97" i="1" s="1"/>
  <c r="E97" i="1" s="1"/>
  <c r="D98" i="1" s="1"/>
  <c r="F98" i="1" s="1"/>
  <c r="E98" i="1" s="1"/>
  <c r="D99" i="1" s="1"/>
  <c r="F99" i="1" s="1"/>
  <c r="E99" i="1" s="1"/>
  <c r="D100" i="1" s="1"/>
  <c r="F100" i="1" s="1"/>
  <c r="E100" i="1" s="1"/>
  <c r="D101" i="1" s="1"/>
  <c r="F101" i="1" s="1"/>
  <c r="E101" i="1" s="1"/>
  <c r="D102" i="1" s="1"/>
  <c r="F102" i="1" s="1"/>
  <c r="E102" i="1" s="1"/>
  <c r="D103" i="1" s="1"/>
  <c r="F103" i="1" s="1"/>
  <c r="E103" i="1" s="1"/>
  <c r="D104" i="1" s="1"/>
  <c r="F104" i="1" s="1"/>
  <c r="E104" i="1" s="1"/>
  <c r="D105" i="1" s="1"/>
  <c r="F105" i="1" s="1"/>
  <c r="E105" i="1" s="1"/>
  <c r="D106" i="1" s="1"/>
  <c r="F106" i="1" s="1"/>
  <c r="E106" i="1" s="1"/>
  <c r="D107" i="1" s="1"/>
  <c r="F107" i="1" s="1"/>
  <c r="E107" i="1" s="1"/>
  <c r="D108" i="1" s="1"/>
  <c r="F108" i="1" s="1"/>
  <c r="E108" i="1" s="1"/>
  <c r="C112" i="1"/>
  <c r="L92" i="1" l="1"/>
  <c r="K91" i="1"/>
  <c r="N92" i="1"/>
  <c r="O91" i="1"/>
  <c r="D109" i="1"/>
  <c r="F109" i="1" s="1"/>
  <c r="E109" i="1" s="1"/>
  <c r="C113" i="1"/>
  <c r="K92" i="1" l="1"/>
  <c r="L93" i="1"/>
  <c r="M92" i="1"/>
  <c r="N93" i="1"/>
  <c r="O92" i="1"/>
  <c r="D110" i="1"/>
  <c r="F110" i="1" s="1"/>
  <c r="E110" i="1" s="1"/>
  <c r="C114" i="1"/>
  <c r="K93" i="1" l="1"/>
  <c r="L94" i="1"/>
  <c r="O93" i="1"/>
  <c r="N94" i="1"/>
  <c r="M93" i="1"/>
  <c r="D111" i="1"/>
  <c r="F111" i="1" s="1"/>
  <c r="E111" i="1" s="1"/>
  <c r="C115" i="1"/>
  <c r="L95" i="1" l="1"/>
  <c r="K94" i="1"/>
  <c r="O94" i="1"/>
  <c r="M94" i="1"/>
  <c r="N95" i="1"/>
  <c r="D112" i="1"/>
  <c r="F112" i="1" s="1"/>
  <c r="E112" i="1" s="1"/>
  <c r="C116" i="1"/>
  <c r="K95" i="1" l="1"/>
  <c r="L96" i="1"/>
  <c r="O95" i="1"/>
  <c r="M95" i="1"/>
  <c r="N96" i="1"/>
  <c r="D113" i="1"/>
  <c r="F113" i="1" s="1"/>
  <c r="E113" i="1" s="1"/>
  <c r="C117" i="1"/>
  <c r="L97" i="1" l="1"/>
  <c r="K96" i="1"/>
  <c r="O96" i="1"/>
  <c r="M96" i="1"/>
  <c r="N97" i="1"/>
  <c r="D114" i="1"/>
  <c r="F114" i="1" s="1"/>
  <c r="E114" i="1" s="1"/>
  <c r="C118" i="1"/>
  <c r="L98" i="1" l="1"/>
  <c r="K97" i="1"/>
  <c r="M97" i="1"/>
  <c r="O97" i="1"/>
  <c r="N98" i="1"/>
  <c r="D115" i="1"/>
  <c r="F115" i="1" s="1"/>
  <c r="E115" i="1" s="1"/>
  <c r="C119" i="1"/>
  <c r="L99" i="1" l="1"/>
  <c r="K98" i="1"/>
  <c r="O98" i="1"/>
  <c r="N99" i="1"/>
  <c r="M98" i="1"/>
  <c r="D116" i="1"/>
  <c r="F116" i="1" s="1"/>
  <c r="E116" i="1" s="1"/>
  <c r="C120" i="1"/>
  <c r="L100" i="1" l="1"/>
  <c r="K99" i="1"/>
  <c r="O99" i="1"/>
  <c r="M99" i="1"/>
  <c r="N100" i="1"/>
  <c r="D117" i="1"/>
  <c r="F117" i="1" s="1"/>
  <c r="E117" i="1" s="1"/>
  <c r="C121" i="1"/>
  <c r="K100" i="1" l="1"/>
  <c r="L101" i="1"/>
  <c r="O100" i="1"/>
  <c r="M100" i="1"/>
  <c r="N101" i="1"/>
  <c r="D118" i="1"/>
  <c r="F118" i="1" s="1"/>
  <c r="E118" i="1" s="1"/>
  <c r="C122" i="1"/>
  <c r="L102" i="1" l="1"/>
  <c r="K101" i="1"/>
  <c r="N102" i="1"/>
  <c r="M101" i="1"/>
  <c r="O101" i="1"/>
  <c r="D119" i="1"/>
  <c r="F119" i="1" s="1"/>
  <c r="C123" i="1"/>
  <c r="L103" i="1" l="1"/>
  <c r="K102" i="1"/>
  <c r="O102" i="1"/>
  <c r="M102" i="1"/>
  <c r="N103" i="1"/>
  <c r="E119" i="1"/>
  <c r="C124" i="1"/>
  <c r="L104" i="1" l="1"/>
  <c r="K103" i="1"/>
  <c r="M103" i="1"/>
  <c r="O103" i="1"/>
  <c r="N104" i="1"/>
  <c r="D120" i="1"/>
  <c r="C125" i="1"/>
  <c r="F120" i="1" l="1"/>
  <c r="E120" i="1" s="1"/>
  <c r="K104" i="1"/>
  <c r="L105" i="1"/>
  <c r="O104" i="1"/>
  <c r="N105" i="1"/>
  <c r="M104" i="1"/>
  <c r="C126" i="1"/>
  <c r="D121" i="1" l="1"/>
  <c r="F121" i="1" s="1"/>
  <c r="E121" i="1" s="1"/>
  <c r="D122" i="1" s="1"/>
  <c r="F122" i="1" s="1"/>
  <c r="E122" i="1" s="1"/>
  <c r="L106" i="1"/>
  <c r="K105" i="1"/>
  <c r="N106" i="1"/>
  <c r="O105" i="1"/>
  <c r="M105" i="1"/>
  <c r="C127" i="1"/>
  <c r="D123" i="1" l="1"/>
  <c r="F123" i="1" s="1"/>
  <c r="E123" i="1" s="1"/>
  <c r="D124" i="1" s="1"/>
  <c r="F124" i="1" s="1"/>
  <c r="E124" i="1" s="1"/>
  <c r="L107" i="1"/>
  <c r="K106" i="1"/>
  <c r="O106" i="1"/>
  <c r="N107" i="1"/>
  <c r="M106" i="1"/>
  <c r="C128" i="1"/>
  <c r="D125" i="1" l="1"/>
  <c r="F125" i="1" s="1"/>
  <c r="E125" i="1" s="1"/>
  <c r="L108" i="1"/>
  <c r="K107" i="1"/>
  <c r="M107" i="1"/>
  <c r="N108" i="1"/>
  <c r="O107" i="1"/>
  <c r="C129" i="1"/>
  <c r="D126" i="1" l="1"/>
  <c r="F126" i="1" s="1"/>
  <c r="E126" i="1" s="1"/>
  <c r="L109" i="1"/>
  <c r="K108" i="1"/>
  <c r="O108" i="1"/>
  <c r="M108" i="1"/>
  <c r="N109" i="1"/>
  <c r="C130" i="1"/>
  <c r="D127" i="1" l="1"/>
  <c r="F127" i="1" s="1"/>
  <c r="E127" i="1" s="1"/>
  <c r="K109" i="1"/>
  <c r="L110" i="1"/>
  <c r="N110" i="1"/>
  <c r="M109" i="1"/>
  <c r="O109" i="1"/>
  <c r="C131" i="1"/>
  <c r="D128" i="1" l="1"/>
  <c r="F128" i="1" s="1"/>
  <c r="E128" i="1" s="1"/>
  <c r="L111" i="1"/>
  <c r="K110" i="1"/>
  <c r="O110" i="1"/>
  <c r="M110" i="1"/>
  <c r="N111" i="1"/>
  <c r="C132" i="1"/>
  <c r="D129" i="1" l="1"/>
  <c r="F129" i="1" s="1"/>
  <c r="E129" i="1" s="1"/>
  <c r="L112" i="1"/>
  <c r="K111" i="1"/>
  <c r="O111" i="1"/>
  <c r="M111" i="1"/>
  <c r="N112" i="1"/>
  <c r="C133" i="1"/>
  <c r="D130" i="1" l="1"/>
  <c r="F130" i="1" s="1"/>
  <c r="E130" i="1" s="1"/>
  <c r="L113" i="1"/>
  <c r="K112" i="1"/>
  <c r="M112" i="1"/>
  <c r="O112" i="1"/>
  <c r="N113" i="1"/>
  <c r="C134" i="1"/>
  <c r="D131" i="1" l="1"/>
  <c r="F131" i="1" s="1"/>
  <c r="E131" i="1" s="1"/>
  <c r="L114" i="1"/>
  <c r="K113" i="1"/>
  <c r="O113" i="1"/>
  <c r="M113" i="1"/>
  <c r="N114" i="1"/>
  <c r="C135" i="1"/>
  <c r="D132" i="1" l="1"/>
  <c r="F132" i="1"/>
  <c r="E132" i="1" s="1"/>
  <c r="L115" i="1"/>
  <c r="K114" i="1"/>
  <c r="O114" i="1"/>
  <c r="N115" i="1"/>
  <c r="M114" i="1"/>
  <c r="C136" i="1"/>
  <c r="D133" i="1" l="1"/>
  <c r="F133" i="1" s="1"/>
  <c r="E133" i="1" s="1"/>
  <c r="K115" i="1"/>
  <c r="L116" i="1"/>
  <c r="O115" i="1"/>
  <c r="N116" i="1"/>
  <c r="M115" i="1"/>
  <c r="C137" i="1"/>
  <c r="D134" i="1" l="1"/>
  <c r="F134" i="1" s="1"/>
  <c r="E134" i="1" s="1"/>
  <c r="K116" i="1"/>
  <c r="L117" i="1"/>
  <c r="O116" i="1"/>
  <c r="N117" i="1"/>
  <c r="M116" i="1"/>
  <c r="C138" i="1"/>
  <c r="D135" i="1" l="1"/>
  <c r="F135" i="1" s="1"/>
  <c r="E135" i="1" s="1"/>
  <c r="K117" i="1"/>
  <c r="L118" i="1"/>
  <c r="O117" i="1"/>
  <c r="M117" i="1"/>
  <c r="N118" i="1"/>
  <c r="C139" i="1"/>
  <c r="D136" i="1" l="1"/>
  <c r="F136" i="1" s="1"/>
  <c r="E136" i="1" s="1"/>
  <c r="L119" i="1"/>
  <c r="K118" i="1"/>
  <c r="N119" i="1"/>
  <c r="O118" i="1"/>
  <c r="M118" i="1"/>
  <c r="C140" i="1"/>
  <c r="D137" i="1" l="1"/>
  <c r="F137" i="1" s="1"/>
  <c r="E137" i="1" s="1"/>
  <c r="L120" i="1"/>
  <c r="K119" i="1"/>
  <c r="O119" i="1"/>
  <c r="N120" i="1"/>
  <c r="M119" i="1"/>
  <c r="C141" i="1"/>
  <c r="D138" i="1" l="1"/>
  <c r="F138" i="1" s="1"/>
  <c r="E138" i="1" s="1"/>
  <c r="L121" i="1"/>
  <c r="K120" i="1"/>
  <c r="O120" i="1"/>
  <c r="N121" i="1"/>
  <c r="M120" i="1"/>
  <c r="C142" i="1"/>
  <c r="D139" i="1" l="1"/>
  <c r="F139" i="1" s="1"/>
  <c r="E139" i="1" s="1"/>
  <c r="L122" i="1"/>
  <c r="K121" i="1"/>
  <c r="O121" i="1"/>
  <c r="M121" i="1"/>
  <c r="N122" i="1"/>
  <c r="C143" i="1"/>
  <c r="D140" i="1" l="1"/>
  <c r="L123" i="1"/>
  <c r="K122" i="1"/>
  <c r="O122" i="1"/>
  <c r="N123" i="1"/>
  <c r="M122" i="1"/>
  <c r="P8" i="2"/>
  <c r="C144" i="1"/>
  <c r="F140" i="1" l="1"/>
  <c r="E140" i="1" s="1"/>
  <c r="K123" i="1"/>
  <c r="L124" i="1"/>
  <c r="O123" i="1"/>
  <c r="N124" i="1"/>
  <c r="M123" i="1"/>
  <c r="P18" i="2"/>
  <c r="C145" i="1"/>
  <c r="D141" i="1" l="1"/>
  <c r="L125" i="1"/>
  <c r="K124" i="1"/>
  <c r="N125" i="1"/>
  <c r="O124" i="1"/>
  <c r="M124" i="1"/>
  <c r="P28" i="2"/>
  <c r="C146" i="1"/>
  <c r="F141" i="1" l="1"/>
  <c r="E141" i="1" s="1"/>
  <c r="D142" i="1" s="1"/>
  <c r="L126" i="1"/>
  <c r="K125" i="1"/>
  <c r="O125" i="1"/>
  <c r="M125" i="1"/>
  <c r="N126" i="1"/>
  <c r="P38" i="2"/>
  <c r="C147" i="1"/>
  <c r="F142" i="1" l="1"/>
  <c r="E142" i="1" s="1"/>
  <c r="D143" i="1" s="1"/>
  <c r="L127" i="1"/>
  <c r="K126" i="1"/>
  <c r="O126" i="1"/>
  <c r="M126" i="1"/>
  <c r="N127" i="1"/>
  <c r="P48" i="2"/>
  <c r="C148" i="1"/>
  <c r="F143" i="1" l="1"/>
  <c r="E143" i="1" s="1"/>
  <c r="D144" i="1" s="1"/>
  <c r="L128" i="1"/>
  <c r="K127" i="1"/>
  <c r="O127" i="1"/>
  <c r="N128" i="1"/>
  <c r="M127" i="1"/>
  <c r="P58" i="2"/>
  <c r="C149" i="1"/>
  <c r="F144" i="1" l="1"/>
  <c r="E144" i="1" s="1"/>
  <c r="D145" i="1" s="1"/>
  <c r="L129" i="1"/>
  <c r="K128" i="1"/>
  <c r="O128" i="1"/>
  <c r="M128" i="1"/>
  <c r="N129" i="1"/>
  <c r="P68" i="2"/>
  <c r="C150" i="1"/>
  <c r="F145" i="1" l="1"/>
  <c r="E145" i="1" s="1"/>
  <c r="D146" i="1" s="1"/>
  <c r="F146" i="1"/>
  <c r="E146" i="1" s="1"/>
  <c r="D147" i="1" s="1"/>
  <c r="K129" i="1"/>
  <c r="L130" i="1"/>
  <c r="O129" i="1"/>
  <c r="N130" i="1"/>
  <c r="M129" i="1"/>
  <c r="C151" i="1"/>
  <c r="F147" i="1" l="1"/>
  <c r="E147" i="1" s="1"/>
  <c r="D148" i="1" s="1"/>
  <c r="P78" i="2"/>
  <c r="L131" i="1"/>
  <c r="K130" i="1"/>
  <c r="O130" i="1"/>
  <c r="M130" i="1"/>
  <c r="N131" i="1"/>
  <c r="P88" i="2"/>
  <c r="C152" i="1"/>
  <c r="F148" i="1" l="1"/>
  <c r="E148" i="1" s="1"/>
  <c r="D149" i="1" s="1"/>
  <c r="L132" i="1"/>
  <c r="K131" i="1"/>
  <c r="O131" i="1"/>
  <c r="M131" i="1"/>
  <c r="N132" i="1"/>
  <c r="P98" i="2"/>
  <c r="C153" i="1"/>
  <c r="F149" i="1" l="1"/>
  <c r="E149" i="1" s="1"/>
  <c r="D150" i="1" s="1"/>
  <c r="L133" i="1"/>
  <c r="K132" i="1"/>
  <c r="M132" i="1"/>
  <c r="N133" i="1"/>
  <c r="O132" i="1"/>
  <c r="P108" i="2"/>
  <c r="C154" i="1"/>
  <c r="F150" i="1" l="1"/>
  <c r="E150" i="1" s="1"/>
  <c r="D151" i="1" s="1"/>
  <c r="L134" i="1"/>
  <c r="K133" i="1"/>
  <c r="O133" i="1"/>
  <c r="M133" i="1"/>
  <c r="N134" i="1"/>
  <c r="P118" i="2"/>
  <c r="F151" i="1"/>
  <c r="E151" i="1" s="1"/>
  <c r="D152" i="1" s="1"/>
  <c r="F152" i="1" s="1"/>
  <c r="E152" i="1" s="1"/>
  <c r="C155" i="1"/>
  <c r="K134" i="1" l="1"/>
  <c r="L135" i="1"/>
  <c r="O134" i="1"/>
  <c r="N135" i="1"/>
  <c r="M134" i="1"/>
  <c r="D153" i="1"/>
  <c r="F153" i="1" s="1"/>
  <c r="E153" i="1" s="1"/>
  <c r="C156" i="1"/>
  <c r="L136" i="1" l="1"/>
  <c r="K135" i="1"/>
  <c r="O135" i="1"/>
  <c r="N136" i="1"/>
  <c r="M135" i="1"/>
  <c r="D154" i="1"/>
  <c r="F154" i="1" s="1"/>
  <c r="E154" i="1" s="1"/>
  <c r="C157" i="1"/>
  <c r="L137" i="1" l="1"/>
  <c r="K136" i="1"/>
  <c r="O136" i="1"/>
  <c r="M136" i="1"/>
  <c r="N137" i="1"/>
  <c r="D155" i="1"/>
  <c r="F155" i="1" s="1"/>
  <c r="E155" i="1" s="1"/>
  <c r="C158" i="1"/>
  <c r="D156" i="1" l="1"/>
  <c r="F156" i="1" s="1"/>
  <c r="E156" i="1" s="1"/>
  <c r="K137" i="1"/>
  <c r="L138" i="1"/>
  <c r="O137" i="1"/>
  <c r="M137" i="1"/>
  <c r="N138" i="1"/>
  <c r="C159" i="1"/>
  <c r="D157" i="1" l="1"/>
  <c r="F157" i="1" s="1"/>
  <c r="E157" i="1" s="1"/>
  <c r="K138" i="1"/>
  <c r="L139" i="1"/>
  <c r="O138" i="1"/>
  <c r="M138" i="1"/>
  <c r="N139" i="1"/>
  <c r="C160" i="1"/>
  <c r="D158" i="1" l="1"/>
  <c r="F158" i="1" s="1"/>
  <c r="E158" i="1" s="1"/>
  <c r="L140" i="1"/>
  <c r="K139" i="1"/>
  <c r="O139" i="1"/>
  <c r="M139" i="1"/>
  <c r="N140" i="1"/>
  <c r="C161" i="1"/>
  <c r="D159" i="1" l="1"/>
  <c r="F159" i="1" s="1"/>
  <c r="E159" i="1" s="1"/>
  <c r="K140" i="1"/>
  <c r="L141" i="1"/>
  <c r="M140" i="1"/>
  <c r="N141" i="1"/>
  <c r="O140" i="1"/>
  <c r="C162" i="1"/>
  <c r="D160" i="1" l="1"/>
  <c r="F160" i="1" s="1"/>
  <c r="E160" i="1" s="1"/>
  <c r="L142" i="1"/>
  <c r="K141" i="1"/>
  <c r="O141" i="1"/>
  <c r="M141" i="1"/>
  <c r="N142" i="1"/>
  <c r="C163" i="1"/>
  <c r="D161" i="1" l="1"/>
  <c r="F161" i="1" s="1"/>
  <c r="E161" i="1" s="1"/>
  <c r="L143" i="1"/>
  <c r="K142" i="1"/>
  <c r="O142" i="1"/>
  <c r="M142" i="1"/>
  <c r="N143" i="1"/>
  <c r="C164" i="1"/>
  <c r="D162" i="1" l="1"/>
  <c r="F162" i="1" s="1"/>
  <c r="E162" i="1" s="1"/>
  <c r="L144" i="1"/>
  <c r="K143" i="1"/>
  <c r="O143" i="1"/>
  <c r="M143" i="1"/>
  <c r="N144" i="1"/>
  <c r="C165" i="1"/>
  <c r="D163" i="1" l="1"/>
  <c r="F163" i="1" s="1"/>
  <c r="E163" i="1" s="1"/>
  <c r="K144" i="1"/>
  <c r="L145" i="1"/>
  <c r="O144" i="1"/>
  <c r="M144" i="1"/>
  <c r="N145" i="1"/>
  <c r="C166" i="1"/>
  <c r="D164" i="1" l="1"/>
  <c r="F164" i="1" s="1"/>
  <c r="E164" i="1" s="1"/>
  <c r="K145" i="1"/>
  <c r="L146" i="1"/>
  <c r="O145" i="1"/>
  <c r="M145" i="1"/>
  <c r="N146" i="1"/>
  <c r="C167" i="1"/>
  <c r="D165" i="1" l="1"/>
  <c r="F165" i="1" s="1"/>
  <c r="E165" i="1" s="1"/>
  <c r="L147" i="1"/>
  <c r="K146" i="1"/>
  <c r="O146" i="1"/>
  <c r="M146" i="1"/>
  <c r="N147" i="1"/>
  <c r="C168" i="1"/>
  <c r="D166" i="1" l="1"/>
  <c r="F166" i="1" s="1"/>
  <c r="E166" i="1" s="1"/>
  <c r="K147" i="1"/>
  <c r="L148" i="1"/>
  <c r="O147" i="1"/>
  <c r="N148" i="1"/>
  <c r="M147" i="1"/>
  <c r="C169" i="1"/>
  <c r="D167" i="1" l="1"/>
  <c r="F167" i="1" s="1"/>
  <c r="E167" i="1" s="1"/>
  <c r="K148" i="1"/>
  <c r="L149" i="1"/>
  <c r="O148" i="1"/>
  <c r="N149" i="1"/>
  <c r="M148" i="1"/>
  <c r="C170" i="1"/>
  <c r="D168" i="1" l="1"/>
  <c r="F168" i="1" s="1"/>
  <c r="E168" i="1" s="1"/>
  <c r="L150" i="1"/>
  <c r="K149" i="1"/>
  <c r="N150" i="1"/>
  <c r="O149" i="1"/>
  <c r="M149" i="1"/>
  <c r="C171" i="1"/>
  <c r="D169" i="1" l="1"/>
  <c r="F169" i="1" s="1"/>
  <c r="E169" i="1" s="1"/>
  <c r="L151" i="1"/>
  <c r="K150" i="1"/>
  <c r="N151" i="1"/>
  <c r="M150" i="1"/>
  <c r="O150" i="1"/>
  <c r="C172" i="1"/>
  <c r="D170" i="1" l="1"/>
  <c r="F170" i="1" s="1"/>
  <c r="E170" i="1" s="1"/>
  <c r="L152" i="1"/>
  <c r="K151" i="1"/>
  <c r="N152" i="1"/>
  <c r="O151" i="1"/>
  <c r="M151" i="1"/>
  <c r="C173" i="1"/>
  <c r="D171" i="1" l="1"/>
  <c r="F171" i="1" s="1"/>
  <c r="E171" i="1" s="1"/>
  <c r="K152" i="1"/>
  <c r="L153" i="1"/>
  <c r="M152" i="1"/>
  <c r="O152" i="1"/>
  <c r="N153" i="1"/>
  <c r="C174" i="1"/>
  <c r="D172" i="1" l="1"/>
  <c r="F172" i="1" s="1"/>
  <c r="E172" i="1" s="1"/>
  <c r="K153" i="1"/>
  <c r="L154" i="1"/>
  <c r="O153" i="1"/>
  <c r="M153" i="1"/>
  <c r="N154" i="1"/>
  <c r="C175" i="1"/>
  <c r="D173" i="1" l="1"/>
  <c r="F173" i="1" s="1"/>
  <c r="E173" i="1" s="1"/>
  <c r="L155" i="1"/>
  <c r="K154" i="1"/>
  <c r="O154" i="1"/>
  <c r="M154" i="1"/>
  <c r="N155" i="1"/>
  <c r="C176" i="1"/>
  <c r="D174" i="1" l="1"/>
  <c r="F174" i="1" s="1"/>
  <c r="E174" i="1" s="1"/>
  <c r="L156" i="1"/>
  <c r="K155" i="1"/>
  <c r="O155" i="1"/>
  <c r="M155" i="1"/>
  <c r="N156" i="1"/>
  <c r="C177" i="1"/>
  <c r="D175" i="1" l="1"/>
  <c r="F175" i="1" s="1"/>
  <c r="E175" i="1" s="1"/>
  <c r="L157" i="1"/>
  <c r="K156" i="1"/>
  <c r="O156" i="1"/>
  <c r="M156" i="1"/>
  <c r="N157" i="1"/>
  <c r="C178" i="1"/>
  <c r="D176" i="1" l="1"/>
  <c r="F176" i="1" s="1"/>
  <c r="E176" i="1" s="1"/>
  <c r="L158" i="1"/>
  <c r="K157" i="1"/>
  <c r="O157" i="1"/>
  <c r="M157" i="1"/>
  <c r="N158" i="1"/>
  <c r="C179" i="1"/>
  <c r="D177" i="1" l="1"/>
  <c r="F177" i="1" s="1"/>
  <c r="E177" i="1" s="1"/>
  <c r="K158" i="1"/>
  <c r="L159" i="1"/>
  <c r="O158" i="1"/>
  <c r="M158" i="1"/>
  <c r="N159" i="1"/>
  <c r="C180" i="1"/>
  <c r="D178" i="1" l="1"/>
  <c r="F178" i="1" s="1"/>
  <c r="E178" i="1" s="1"/>
  <c r="K159" i="1"/>
  <c r="L160" i="1"/>
  <c r="O159" i="1"/>
  <c r="M159" i="1"/>
  <c r="N160" i="1"/>
  <c r="C181" i="1"/>
  <c r="D179" i="1" l="1"/>
  <c r="F179" i="1" s="1"/>
  <c r="E179" i="1" s="1"/>
  <c r="K160" i="1"/>
  <c r="L161" i="1"/>
  <c r="O160" i="1"/>
  <c r="M160" i="1"/>
  <c r="N161" i="1"/>
  <c r="C182" i="1"/>
  <c r="D180" i="1" l="1"/>
  <c r="F180" i="1" s="1"/>
  <c r="E180" i="1" s="1"/>
  <c r="K161" i="1"/>
  <c r="L162" i="1"/>
  <c r="M161" i="1"/>
  <c r="O161" i="1"/>
  <c r="N162" i="1"/>
  <c r="C183" i="1"/>
  <c r="D181" i="1" l="1"/>
  <c r="F181" i="1" s="1"/>
  <c r="E181" i="1" s="1"/>
  <c r="K162" i="1"/>
  <c r="L163" i="1"/>
  <c r="M162" i="1"/>
  <c r="N163" i="1"/>
  <c r="O162" i="1"/>
  <c r="C184" i="1"/>
  <c r="D182" i="1" l="1"/>
  <c r="F182" i="1" s="1"/>
  <c r="E182" i="1" s="1"/>
  <c r="L164" i="1"/>
  <c r="K163" i="1"/>
  <c r="O163" i="1"/>
  <c r="M163" i="1"/>
  <c r="N164" i="1"/>
  <c r="C185" i="1"/>
  <c r="D183" i="1" l="1"/>
  <c r="F183" i="1" s="1"/>
  <c r="E183" i="1" s="1"/>
  <c r="K164" i="1"/>
  <c r="L165" i="1"/>
  <c r="O164" i="1"/>
  <c r="M164" i="1"/>
  <c r="N165" i="1"/>
  <c r="C186" i="1"/>
  <c r="D184" i="1" l="1"/>
  <c r="F184" i="1" s="1"/>
  <c r="E184" i="1" s="1"/>
  <c r="L166" i="1"/>
  <c r="K165" i="1"/>
  <c r="O165" i="1"/>
  <c r="M165" i="1"/>
  <c r="N166" i="1"/>
  <c r="C187" i="1"/>
  <c r="D185" i="1" l="1"/>
  <c r="F185" i="1" s="1"/>
  <c r="E185" i="1" s="1"/>
  <c r="L167" i="1"/>
  <c r="K166" i="1"/>
  <c r="O166" i="1"/>
  <c r="M166" i="1"/>
  <c r="N167" i="1"/>
  <c r="C188" i="1"/>
  <c r="D186" i="1" l="1"/>
  <c r="F186" i="1" s="1"/>
  <c r="E186" i="1" s="1"/>
  <c r="L168" i="1"/>
  <c r="K167" i="1"/>
  <c r="M167" i="1"/>
  <c r="N168" i="1"/>
  <c r="O167" i="1"/>
  <c r="C189" i="1"/>
  <c r="D187" i="1" l="1"/>
  <c r="F187" i="1" s="1"/>
  <c r="E187" i="1" s="1"/>
  <c r="L169" i="1"/>
  <c r="K168" i="1"/>
  <c r="O168" i="1"/>
  <c r="M168" i="1"/>
  <c r="N169" i="1"/>
  <c r="C190" i="1"/>
  <c r="D188" i="1" l="1"/>
  <c r="F188" i="1" s="1"/>
  <c r="E188" i="1" s="1"/>
  <c r="L170" i="1"/>
  <c r="K169" i="1"/>
  <c r="O169" i="1"/>
  <c r="N170" i="1"/>
  <c r="M169" i="1"/>
  <c r="C191" i="1"/>
  <c r="D189" i="1" l="1"/>
  <c r="F189" i="1" s="1"/>
  <c r="E189" i="1" s="1"/>
  <c r="L171" i="1"/>
  <c r="K170" i="1"/>
  <c r="O170" i="1"/>
  <c r="M170" i="1"/>
  <c r="N171" i="1"/>
  <c r="C192" i="1"/>
  <c r="D190" i="1" l="1"/>
  <c r="F190" i="1" s="1"/>
  <c r="E190" i="1" s="1"/>
  <c r="L172" i="1"/>
  <c r="K171" i="1"/>
  <c r="M171" i="1"/>
  <c r="N172" i="1"/>
  <c r="O171" i="1"/>
  <c r="C193" i="1"/>
  <c r="D191" i="1" l="1"/>
  <c r="F191" i="1" s="1"/>
  <c r="E191" i="1" s="1"/>
  <c r="L173" i="1"/>
  <c r="K172" i="1"/>
  <c r="M172" i="1"/>
  <c r="O172" i="1"/>
  <c r="N173" i="1"/>
  <c r="C194" i="1"/>
  <c r="D192" i="1" l="1"/>
  <c r="F192" i="1" s="1"/>
  <c r="E192" i="1" s="1"/>
  <c r="L174" i="1"/>
  <c r="K173" i="1"/>
  <c r="O173" i="1"/>
  <c r="M173" i="1"/>
  <c r="N174" i="1"/>
  <c r="C195" i="1"/>
  <c r="D193" i="1" l="1"/>
  <c r="F193" i="1" s="1"/>
  <c r="E193" i="1" s="1"/>
  <c r="K174" i="1"/>
  <c r="L175" i="1"/>
  <c r="O174" i="1"/>
  <c r="M174" i="1"/>
  <c r="N175" i="1"/>
  <c r="C196" i="1"/>
  <c r="D194" i="1" l="1"/>
  <c r="F194" i="1" s="1"/>
  <c r="E194" i="1" s="1"/>
  <c r="K175" i="1"/>
  <c r="L176" i="1"/>
  <c r="O175" i="1"/>
  <c r="M175" i="1"/>
  <c r="N176" i="1"/>
  <c r="C197" i="1"/>
  <c r="D195" i="1" l="1"/>
  <c r="F195" i="1" s="1"/>
  <c r="E195" i="1" s="1"/>
  <c r="L177" i="1"/>
  <c r="K176" i="1"/>
  <c r="O176" i="1"/>
  <c r="M176" i="1"/>
  <c r="N177" i="1"/>
  <c r="C198" i="1"/>
  <c r="D196" i="1" l="1"/>
  <c r="F196" i="1" s="1"/>
  <c r="E196" i="1" s="1"/>
  <c r="K177" i="1"/>
  <c r="L178" i="1"/>
  <c r="M177" i="1"/>
  <c r="O177" i="1"/>
  <c r="N178" i="1"/>
  <c r="C199" i="1"/>
  <c r="D197" i="1" l="1"/>
  <c r="F197" i="1" s="1"/>
  <c r="E197" i="1" s="1"/>
  <c r="K178" i="1"/>
  <c r="L179" i="1"/>
  <c r="M178" i="1"/>
  <c r="N179" i="1"/>
  <c r="O178" i="1"/>
  <c r="C200" i="1"/>
  <c r="D198" i="1" l="1"/>
  <c r="F198" i="1" s="1"/>
  <c r="E198" i="1" s="1"/>
  <c r="L180" i="1"/>
  <c r="K179" i="1"/>
  <c r="M179" i="1"/>
  <c r="O179" i="1"/>
  <c r="N180" i="1"/>
  <c r="C201" i="1"/>
  <c r="D199" i="1" l="1"/>
  <c r="F199" i="1" s="1"/>
  <c r="E199" i="1" s="1"/>
  <c r="L181" i="1"/>
  <c r="K180" i="1"/>
  <c r="M180" i="1"/>
  <c r="O180" i="1"/>
  <c r="N181" i="1"/>
  <c r="C202" i="1"/>
  <c r="D200" i="1" l="1"/>
  <c r="F200" i="1" s="1"/>
  <c r="E200" i="1" s="1"/>
  <c r="K181" i="1"/>
  <c r="L182" i="1"/>
  <c r="M181" i="1"/>
  <c r="O181" i="1"/>
  <c r="N182" i="1"/>
  <c r="C203" i="1"/>
  <c r="D201" i="1" l="1"/>
  <c r="F201" i="1" s="1"/>
  <c r="E201" i="1" s="1"/>
  <c r="L183" i="1"/>
  <c r="K182" i="1"/>
  <c r="O182" i="1"/>
  <c r="M182" i="1"/>
  <c r="N183" i="1"/>
  <c r="C204" i="1"/>
  <c r="D202" i="1" l="1"/>
  <c r="F202" i="1" s="1"/>
  <c r="E202" i="1" s="1"/>
  <c r="K183" i="1"/>
  <c r="L184" i="1"/>
  <c r="O183" i="1"/>
  <c r="N184" i="1"/>
  <c r="M183" i="1"/>
  <c r="C205" i="1"/>
  <c r="D203" i="1" l="1"/>
  <c r="F203" i="1" s="1"/>
  <c r="E203" i="1" s="1"/>
  <c r="L185" i="1"/>
  <c r="K184" i="1"/>
  <c r="O184" i="1"/>
  <c r="M184" i="1"/>
  <c r="N185" i="1"/>
  <c r="C206" i="1"/>
  <c r="D204" i="1" l="1"/>
  <c r="F204" i="1" s="1"/>
  <c r="E204" i="1" s="1"/>
  <c r="K185" i="1"/>
  <c r="L186" i="1"/>
  <c r="O185" i="1"/>
  <c r="M185" i="1"/>
  <c r="N186" i="1"/>
  <c r="C207" i="1"/>
  <c r="D205" i="1" l="1"/>
  <c r="F205" i="1" s="1"/>
  <c r="E205" i="1" s="1"/>
  <c r="K186" i="1"/>
  <c r="L187" i="1"/>
  <c r="O186" i="1"/>
  <c r="M186" i="1"/>
  <c r="N187" i="1"/>
  <c r="C208" i="1"/>
  <c r="D206" i="1" l="1"/>
  <c r="F206" i="1" s="1"/>
  <c r="E206" i="1" s="1"/>
  <c r="L188" i="1"/>
  <c r="K187" i="1"/>
  <c r="O187" i="1"/>
  <c r="N188" i="1"/>
  <c r="M187" i="1"/>
  <c r="C209" i="1"/>
  <c r="D207" i="1" l="1"/>
  <c r="F207" i="1" s="1"/>
  <c r="E207" i="1" s="1"/>
  <c r="K188" i="1"/>
  <c r="L189" i="1"/>
  <c r="O188" i="1"/>
  <c r="M188" i="1"/>
  <c r="N189" i="1"/>
  <c r="C210" i="1"/>
  <c r="D208" i="1" l="1"/>
  <c r="F208" i="1" s="1"/>
  <c r="E208" i="1" s="1"/>
  <c r="L190" i="1"/>
  <c r="K189" i="1"/>
  <c r="N190" i="1"/>
  <c r="O189" i="1"/>
  <c r="M189" i="1"/>
  <c r="C211" i="1"/>
  <c r="D209" i="1" l="1"/>
  <c r="F209" i="1" s="1"/>
  <c r="E209" i="1" s="1"/>
  <c r="L191" i="1"/>
  <c r="K190" i="1"/>
  <c r="N191" i="1"/>
  <c r="O190" i="1"/>
  <c r="M190" i="1"/>
  <c r="C212" i="1"/>
  <c r="D210" i="1" l="1"/>
  <c r="F210" i="1" s="1"/>
  <c r="E210" i="1" s="1"/>
  <c r="L192" i="1"/>
  <c r="K191" i="1"/>
  <c r="M191" i="1"/>
  <c r="O191" i="1"/>
  <c r="N192" i="1"/>
  <c r="C213" i="1"/>
  <c r="D211" i="1" l="1"/>
  <c r="F211" i="1" s="1"/>
  <c r="E211" i="1" s="1"/>
  <c r="L193" i="1"/>
  <c r="K192" i="1"/>
  <c r="O192" i="1"/>
  <c r="M192" i="1"/>
  <c r="N193" i="1"/>
  <c r="C214" i="1"/>
  <c r="D212" i="1" l="1"/>
  <c r="F212" i="1" s="1"/>
  <c r="E212" i="1" s="1"/>
  <c r="L194" i="1"/>
  <c r="K193" i="1"/>
  <c r="O193" i="1"/>
  <c r="N194" i="1"/>
  <c r="M193" i="1"/>
  <c r="C215" i="1"/>
  <c r="D213" i="1" l="1"/>
  <c r="F213" i="1" s="1"/>
  <c r="E213" i="1" s="1"/>
  <c r="K194" i="1"/>
  <c r="L195" i="1"/>
  <c r="O194" i="1"/>
  <c r="M194" i="1"/>
  <c r="N195" i="1"/>
  <c r="C216" i="1"/>
  <c r="D214" i="1" l="1"/>
  <c r="F214" i="1" s="1"/>
  <c r="E214" i="1" s="1"/>
  <c r="L196" i="1"/>
  <c r="K195" i="1"/>
  <c r="O195" i="1"/>
  <c r="N196" i="1"/>
  <c r="M195" i="1"/>
  <c r="C217" i="1"/>
  <c r="D215" i="1" l="1"/>
  <c r="F215" i="1" s="1"/>
  <c r="E215" i="1" s="1"/>
  <c r="L197" i="1"/>
  <c r="K196" i="1"/>
  <c r="O196" i="1"/>
  <c r="M196" i="1"/>
  <c r="N197" i="1"/>
  <c r="C218" i="1"/>
  <c r="D216" i="1" l="1"/>
  <c r="F216" i="1" s="1"/>
  <c r="E216" i="1" s="1"/>
  <c r="L198" i="1"/>
  <c r="K197" i="1"/>
  <c r="O197" i="1"/>
  <c r="N198" i="1"/>
  <c r="M197" i="1"/>
  <c r="C219" i="1"/>
  <c r="D217" i="1" l="1"/>
  <c r="F217" i="1" s="1"/>
  <c r="E217" i="1" s="1"/>
  <c r="L199" i="1"/>
  <c r="K198" i="1"/>
  <c r="O198" i="1"/>
  <c r="N199" i="1"/>
  <c r="M198" i="1"/>
  <c r="C220" i="1"/>
  <c r="D218" i="1" l="1"/>
  <c r="F218" i="1" s="1"/>
  <c r="E218" i="1" s="1"/>
  <c r="K199" i="1"/>
  <c r="L200" i="1"/>
  <c r="M199" i="1"/>
  <c r="N200" i="1"/>
  <c r="O199" i="1"/>
  <c r="C221" i="1"/>
  <c r="D219" i="1" l="1"/>
  <c r="F219" i="1" s="1"/>
  <c r="K200" i="1"/>
  <c r="L201" i="1"/>
  <c r="O200" i="1"/>
  <c r="M200" i="1"/>
  <c r="N201" i="1"/>
  <c r="C222" i="1"/>
  <c r="E219" i="1" l="1"/>
  <c r="L202" i="1"/>
  <c r="K201" i="1"/>
  <c r="N202" i="1"/>
  <c r="M201" i="1"/>
  <c r="O201" i="1"/>
  <c r="D220" i="1"/>
  <c r="C223" i="1"/>
  <c r="K202" i="1" l="1"/>
  <c r="L203" i="1"/>
  <c r="M202" i="1"/>
  <c r="O202" i="1"/>
  <c r="N203" i="1"/>
  <c r="F220" i="1"/>
  <c r="E220" i="1" s="1"/>
  <c r="C224" i="1"/>
  <c r="L204" i="1" l="1"/>
  <c r="K203" i="1"/>
  <c r="O203" i="1"/>
  <c r="M203" i="1"/>
  <c r="N204" i="1"/>
  <c r="D221" i="1"/>
  <c r="F221" i="1" s="1"/>
  <c r="E221" i="1" s="1"/>
  <c r="C225" i="1"/>
  <c r="L205" i="1" l="1"/>
  <c r="K204" i="1"/>
  <c r="O204" i="1"/>
  <c r="N205" i="1"/>
  <c r="M204" i="1"/>
  <c r="D222" i="1"/>
  <c r="F222" i="1" s="1"/>
  <c r="E222" i="1" s="1"/>
  <c r="C226" i="1"/>
  <c r="L206" i="1" l="1"/>
  <c r="K205" i="1"/>
  <c r="O205" i="1"/>
  <c r="N206" i="1"/>
  <c r="M205" i="1"/>
  <c r="D223" i="1"/>
  <c r="F223" i="1" s="1"/>
  <c r="E223" i="1" s="1"/>
  <c r="C227" i="1"/>
  <c r="L207" i="1" l="1"/>
  <c r="K206" i="1"/>
  <c r="O206" i="1"/>
  <c r="N207" i="1"/>
  <c r="M206" i="1"/>
  <c r="D224" i="1"/>
  <c r="F224" i="1" s="1"/>
  <c r="E224" i="1" s="1"/>
  <c r="D225" i="1" s="1"/>
  <c r="F225" i="1" s="1"/>
  <c r="E225" i="1" s="1"/>
  <c r="C228" i="1"/>
  <c r="L208" i="1" l="1"/>
  <c r="K207" i="1"/>
  <c r="O207" i="1"/>
  <c r="N208" i="1"/>
  <c r="M207" i="1"/>
  <c r="D226" i="1"/>
  <c r="F226" i="1" s="1"/>
  <c r="E226" i="1" s="1"/>
  <c r="C229" i="1"/>
  <c r="L209" i="1" l="1"/>
  <c r="K208" i="1"/>
  <c r="O208" i="1"/>
  <c r="M208" i="1"/>
  <c r="N209" i="1"/>
  <c r="D227" i="1"/>
  <c r="F227" i="1" s="1"/>
  <c r="E227" i="1" s="1"/>
  <c r="C230" i="1"/>
  <c r="L210" i="1" l="1"/>
  <c r="K209" i="1"/>
  <c r="O209" i="1"/>
  <c r="M209" i="1"/>
  <c r="N210" i="1"/>
  <c r="D228" i="1"/>
  <c r="F228" i="1" s="1"/>
  <c r="E228" i="1" s="1"/>
  <c r="C231" i="1"/>
  <c r="L211" i="1" l="1"/>
  <c r="K210" i="1"/>
  <c r="N211" i="1"/>
  <c r="M210" i="1"/>
  <c r="O210" i="1"/>
  <c r="D229" i="1"/>
  <c r="F229" i="1" s="1"/>
  <c r="E229" i="1" s="1"/>
  <c r="C232" i="1"/>
  <c r="L212" i="1" l="1"/>
  <c r="K211" i="1"/>
  <c r="M211" i="1"/>
  <c r="O211" i="1"/>
  <c r="N212" i="1"/>
  <c r="D230" i="1"/>
  <c r="F230" i="1" s="1"/>
  <c r="E230" i="1" s="1"/>
  <c r="C233" i="1"/>
  <c r="L213" i="1" l="1"/>
  <c r="K212" i="1"/>
  <c r="O212" i="1"/>
  <c r="M212" i="1"/>
  <c r="N213" i="1"/>
  <c r="D231" i="1"/>
  <c r="F231" i="1" s="1"/>
  <c r="E231" i="1" s="1"/>
  <c r="C234" i="1"/>
  <c r="L214" i="1" l="1"/>
  <c r="K213" i="1"/>
  <c r="M213" i="1"/>
  <c r="O213" i="1"/>
  <c r="N214" i="1"/>
  <c r="D232" i="1"/>
  <c r="C235" i="1"/>
  <c r="K214" i="1" l="1"/>
  <c r="L215" i="1"/>
  <c r="O214" i="1"/>
  <c r="N215" i="1"/>
  <c r="M214" i="1"/>
  <c r="F232" i="1"/>
  <c r="E232" i="1" s="1"/>
  <c r="C236" i="1"/>
  <c r="K215" i="1" l="1"/>
  <c r="L216" i="1"/>
  <c r="O215" i="1"/>
  <c r="M215" i="1"/>
  <c r="N216" i="1"/>
  <c r="D233" i="1"/>
  <c r="F233" i="1" s="1"/>
  <c r="E233" i="1" s="1"/>
  <c r="C237" i="1"/>
  <c r="K216" i="1" l="1"/>
  <c r="L217" i="1"/>
  <c r="N217" i="1"/>
  <c r="M216" i="1"/>
  <c r="O216" i="1"/>
  <c r="D234" i="1"/>
  <c r="F234" i="1" s="1"/>
  <c r="E234" i="1" s="1"/>
  <c r="C238" i="1"/>
  <c r="K217" i="1" l="1"/>
  <c r="L218" i="1"/>
  <c r="O217" i="1"/>
  <c r="N218" i="1"/>
  <c r="M217" i="1"/>
  <c r="D235" i="1"/>
  <c r="F235" i="1" s="1"/>
  <c r="E235" i="1" s="1"/>
  <c r="C239" i="1"/>
  <c r="K218" i="1" l="1"/>
  <c r="L219" i="1"/>
  <c r="O218" i="1"/>
  <c r="M218" i="1"/>
  <c r="N219" i="1"/>
  <c r="D236" i="1"/>
  <c r="F236" i="1" s="1"/>
  <c r="E236" i="1" s="1"/>
  <c r="C240" i="1"/>
  <c r="L220" i="1" l="1"/>
  <c r="K219" i="1"/>
  <c r="N220" i="1"/>
  <c r="O219" i="1"/>
  <c r="M219" i="1"/>
  <c r="D237" i="1"/>
  <c r="F237" i="1" s="1"/>
  <c r="E237" i="1" s="1"/>
  <c r="C241" i="1"/>
  <c r="L221" i="1" l="1"/>
  <c r="K220" i="1"/>
  <c r="O220" i="1"/>
  <c r="N221" i="1"/>
  <c r="M220" i="1"/>
  <c r="D238" i="1"/>
  <c r="F238" i="1" s="1"/>
  <c r="E238" i="1" s="1"/>
  <c r="C242" i="1"/>
  <c r="K221" i="1" l="1"/>
  <c r="L222" i="1"/>
  <c r="O221" i="1"/>
  <c r="N222" i="1"/>
  <c r="M221" i="1"/>
  <c r="D239" i="1"/>
  <c r="F239" i="1" s="1"/>
  <c r="E239" i="1" s="1"/>
  <c r="C243" i="1"/>
  <c r="L223" i="1" l="1"/>
  <c r="K222" i="1"/>
  <c r="O222" i="1"/>
  <c r="M222" i="1"/>
  <c r="N223" i="1"/>
  <c r="D240" i="1"/>
  <c r="F240" i="1" s="1"/>
  <c r="E240" i="1" s="1"/>
  <c r="C244" i="1"/>
  <c r="L224" i="1" l="1"/>
  <c r="K223" i="1"/>
  <c r="O223" i="1"/>
  <c r="M223" i="1"/>
  <c r="N224" i="1"/>
  <c r="D241" i="1"/>
  <c r="F241" i="1" s="1"/>
  <c r="E241" i="1" s="1"/>
  <c r="C245" i="1"/>
  <c r="K224" i="1" l="1"/>
  <c r="L225" i="1"/>
  <c r="O224" i="1"/>
  <c r="N225" i="1"/>
  <c r="M224" i="1"/>
  <c r="D242" i="1"/>
  <c r="F242" i="1" s="1"/>
  <c r="E242" i="1" s="1"/>
  <c r="C246" i="1"/>
  <c r="K225" i="1" l="1"/>
  <c r="L226" i="1"/>
  <c r="O225" i="1"/>
  <c r="N226" i="1"/>
  <c r="M225" i="1"/>
  <c r="D243" i="1"/>
  <c r="F243" i="1" s="1"/>
  <c r="E243" i="1" s="1"/>
  <c r="C247" i="1"/>
  <c r="L227" i="1" l="1"/>
  <c r="K226" i="1"/>
  <c r="M226" i="1"/>
  <c r="N227" i="1"/>
  <c r="O226" i="1"/>
  <c r="D244" i="1"/>
  <c r="F244" i="1" s="1"/>
  <c r="E244" i="1" s="1"/>
  <c r="C248" i="1"/>
  <c r="K227" i="1" l="1"/>
  <c r="L228" i="1"/>
  <c r="O227" i="1"/>
  <c r="M227" i="1"/>
  <c r="N228" i="1"/>
  <c r="D245" i="1"/>
  <c r="F245" i="1" s="1"/>
  <c r="E245" i="1" s="1"/>
  <c r="C249" i="1"/>
  <c r="L229" i="1" l="1"/>
  <c r="K228" i="1"/>
  <c r="O228" i="1"/>
  <c r="M228" i="1"/>
  <c r="N229" i="1"/>
  <c r="D246" i="1"/>
  <c r="F246" i="1" s="1"/>
  <c r="E246" i="1" s="1"/>
  <c r="C250" i="1"/>
  <c r="K229" i="1" l="1"/>
  <c r="L230" i="1"/>
  <c r="O229" i="1"/>
  <c r="M229" i="1"/>
  <c r="N230" i="1"/>
  <c r="D247" i="1"/>
  <c r="F247" i="1" s="1"/>
  <c r="E247" i="1" s="1"/>
  <c r="C251" i="1"/>
  <c r="L231" i="1" l="1"/>
  <c r="K230" i="1"/>
  <c r="N231" i="1"/>
  <c r="O230" i="1"/>
  <c r="M230" i="1"/>
  <c r="D248" i="1"/>
  <c r="F248" i="1" s="1"/>
  <c r="E248" i="1" s="1"/>
  <c r="C252" i="1"/>
  <c r="L232" i="1" l="1"/>
  <c r="K231" i="1"/>
  <c r="O231" i="1"/>
  <c r="M231" i="1"/>
  <c r="N232" i="1"/>
  <c r="D249" i="1"/>
  <c r="F249" i="1" s="1"/>
  <c r="E249" i="1" s="1"/>
  <c r="C253" i="1"/>
  <c r="L233" i="1" l="1"/>
  <c r="K232" i="1"/>
  <c r="M232" i="1"/>
  <c r="N233" i="1"/>
  <c r="O232" i="1"/>
  <c r="D250" i="1"/>
  <c r="F250" i="1" s="1"/>
  <c r="E250" i="1" s="1"/>
  <c r="C254" i="1"/>
  <c r="L234" i="1" l="1"/>
  <c r="K233" i="1"/>
  <c r="O233" i="1"/>
  <c r="N234" i="1"/>
  <c r="M233" i="1"/>
  <c r="D251" i="1"/>
  <c r="F251" i="1" s="1"/>
  <c r="E251" i="1" s="1"/>
  <c r="C255" i="1"/>
  <c r="K234" i="1" l="1"/>
  <c r="L235" i="1"/>
  <c r="O234" i="1"/>
  <c r="M234" i="1"/>
  <c r="N235" i="1"/>
  <c r="D252" i="1"/>
  <c r="F252" i="1" s="1"/>
  <c r="E252" i="1" s="1"/>
  <c r="C256" i="1"/>
  <c r="K235" i="1" l="1"/>
  <c r="L236" i="1"/>
  <c r="M235" i="1"/>
  <c r="N236" i="1"/>
  <c r="O235" i="1"/>
  <c r="D253" i="1"/>
  <c r="F253" i="1" s="1"/>
  <c r="E253" i="1" s="1"/>
  <c r="C257" i="1"/>
  <c r="L237" i="1" l="1"/>
  <c r="K236" i="1"/>
  <c r="M236" i="1"/>
  <c r="O236" i="1"/>
  <c r="N237" i="1"/>
  <c r="D254" i="1"/>
  <c r="F254" i="1" s="1"/>
  <c r="E254" i="1" s="1"/>
  <c r="C258" i="1"/>
  <c r="L238" i="1" l="1"/>
  <c r="K237" i="1"/>
  <c r="O237" i="1"/>
  <c r="N238" i="1"/>
  <c r="M237" i="1"/>
  <c r="D255" i="1"/>
  <c r="F255" i="1" s="1"/>
  <c r="E255" i="1" s="1"/>
  <c r="C259" i="1"/>
  <c r="L239" i="1" l="1"/>
  <c r="K238" i="1"/>
  <c r="O238" i="1"/>
  <c r="M238" i="1"/>
  <c r="N239" i="1"/>
  <c r="D256" i="1"/>
  <c r="F256" i="1" s="1"/>
  <c r="E256" i="1" s="1"/>
  <c r="C260" i="1"/>
  <c r="L240" i="1" l="1"/>
  <c r="K239" i="1"/>
  <c r="O239" i="1"/>
  <c r="M239" i="1"/>
  <c r="N240" i="1"/>
  <c r="D257" i="1"/>
  <c r="F257" i="1" s="1"/>
  <c r="E257" i="1" s="1"/>
  <c r="C261" i="1"/>
  <c r="L241" i="1" l="1"/>
  <c r="K240" i="1"/>
  <c r="O240" i="1"/>
  <c r="M240" i="1"/>
  <c r="N241" i="1"/>
  <c r="D258" i="1"/>
  <c r="F258" i="1" s="1"/>
  <c r="E258" i="1" s="1"/>
  <c r="C262" i="1"/>
  <c r="L242" i="1" l="1"/>
  <c r="K241" i="1"/>
  <c r="M241" i="1"/>
  <c r="N242" i="1"/>
  <c r="O241" i="1"/>
  <c r="D259" i="1"/>
  <c r="F259" i="1" s="1"/>
  <c r="E259" i="1" s="1"/>
  <c r="C263" i="1"/>
  <c r="L243" i="1" l="1"/>
  <c r="K242" i="1"/>
  <c r="O242" i="1"/>
  <c r="N243" i="1"/>
  <c r="M242" i="1"/>
  <c r="D260" i="1"/>
  <c r="F260" i="1" s="1"/>
  <c r="E260" i="1" s="1"/>
  <c r="C264" i="1"/>
  <c r="K243" i="1" l="1"/>
  <c r="L244" i="1"/>
  <c r="O243" i="1"/>
  <c r="M243" i="1"/>
  <c r="N244" i="1"/>
  <c r="D261" i="1"/>
  <c r="F261" i="1" s="1"/>
  <c r="E261" i="1" s="1"/>
  <c r="C265" i="1"/>
  <c r="K244" i="1" l="1"/>
  <c r="L245" i="1"/>
  <c r="O244" i="1"/>
  <c r="M244" i="1"/>
  <c r="N245" i="1"/>
  <c r="D262" i="1"/>
  <c r="F262" i="1" s="1"/>
  <c r="E262" i="1" s="1"/>
  <c r="C266" i="1"/>
  <c r="L246" i="1" l="1"/>
  <c r="K245" i="1"/>
  <c r="M245" i="1"/>
  <c r="N246" i="1"/>
  <c r="O245" i="1"/>
  <c r="D263" i="1"/>
  <c r="F263" i="1" s="1"/>
  <c r="E263" i="1" s="1"/>
  <c r="C267" i="1"/>
  <c r="L247" i="1" l="1"/>
  <c r="K246" i="1"/>
  <c r="O246" i="1"/>
  <c r="N247" i="1"/>
  <c r="M246" i="1"/>
  <c r="D264" i="1"/>
  <c r="F264" i="1" s="1"/>
  <c r="E264" i="1" s="1"/>
  <c r="C268" i="1"/>
  <c r="L248" i="1" l="1"/>
  <c r="K247" i="1"/>
  <c r="O247" i="1"/>
  <c r="M247" i="1"/>
  <c r="N248" i="1"/>
  <c r="D265" i="1"/>
  <c r="F265" i="1" s="1"/>
  <c r="E265" i="1" s="1"/>
  <c r="C269" i="1"/>
  <c r="K248" i="1" l="1"/>
  <c r="L249" i="1"/>
  <c r="O248" i="1"/>
  <c r="M248" i="1"/>
  <c r="N249" i="1"/>
  <c r="D266" i="1"/>
  <c r="F266" i="1" s="1"/>
  <c r="E266" i="1" s="1"/>
  <c r="C270" i="1"/>
  <c r="L250" i="1" l="1"/>
  <c r="K249" i="1"/>
  <c r="O249" i="1"/>
  <c r="N250" i="1"/>
  <c r="M249" i="1"/>
  <c r="D267" i="1"/>
  <c r="F267" i="1" s="1"/>
  <c r="E267" i="1" s="1"/>
  <c r="C271" i="1"/>
  <c r="K250" i="1" l="1"/>
  <c r="L251" i="1"/>
  <c r="O250" i="1"/>
  <c r="M250" i="1"/>
  <c r="N251" i="1"/>
  <c r="D268" i="1"/>
  <c r="F268" i="1" s="1"/>
  <c r="E268" i="1" s="1"/>
  <c r="C272" i="1"/>
  <c r="K251" i="1" l="1"/>
  <c r="L252" i="1"/>
  <c r="M251" i="1"/>
  <c r="O251" i="1"/>
  <c r="N252" i="1"/>
  <c r="D269" i="1"/>
  <c r="F269" i="1" s="1"/>
  <c r="C273" i="1"/>
  <c r="K252" i="1" l="1"/>
  <c r="L253" i="1"/>
  <c r="O252" i="1"/>
  <c r="M252" i="1"/>
  <c r="N253" i="1"/>
  <c r="E269" i="1"/>
  <c r="C274" i="1"/>
  <c r="K253" i="1" l="1"/>
  <c r="L254" i="1"/>
  <c r="O253" i="1"/>
  <c r="M253" i="1"/>
  <c r="N254" i="1"/>
  <c r="D270" i="1"/>
  <c r="C275" i="1"/>
  <c r="L255" i="1" l="1"/>
  <c r="K254" i="1"/>
  <c r="O254" i="1"/>
  <c r="N255" i="1"/>
  <c r="M254" i="1"/>
  <c r="F270" i="1"/>
  <c r="E270" i="1" s="1"/>
  <c r="C276" i="1"/>
  <c r="K255" i="1" l="1"/>
  <c r="L256" i="1"/>
  <c r="O255" i="1"/>
  <c r="M255" i="1"/>
  <c r="N256" i="1"/>
  <c r="D271" i="1"/>
  <c r="F271" i="1" s="1"/>
  <c r="E271" i="1" s="1"/>
  <c r="C277" i="1"/>
  <c r="L257" i="1" l="1"/>
  <c r="K256" i="1"/>
  <c r="O256" i="1"/>
  <c r="N257" i="1"/>
  <c r="M256" i="1"/>
  <c r="D272" i="1"/>
  <c r="F272" i="1" s="1"/>
  <c r="E272" i="1" s="1"/>
  <c r="D273" i="1" s="1"/>
  <c r="F273" i="1" s="1"/>
  <c r="E273" i="1" s="1"/>
  <c r="C278" i="1"/>
  <c r="L258" i="1" l="1"/>
  <c r="K257" i="1"/>
  <c r="O257" i="1"/>
  <c r="M257" i="1"/>
  <c r="N258" i="1"/>
  <c r="D274" i="1"/>
  <c r="F274" i="1" s="1"/>
  <c r="E274" i="1" s="1"/>
  <c r="C279" i="1"/>
  <c r="L259" i="1" l="1"/>
  <c r="K258" i="1"/>
  <c r="N259" i="1"/>
  <c r="O258" i="1"/>
  <c r="M258" i="1"/>
  <c r="D275" i="1"/>
  <c r="F275" i="1" s="1"/>
  <c r="E275" i="1" s="1"/>
  <c r="C280" i="1"/>
  <c r="K259" i="1" l="1"/>
  <c r="L260" i="1"/>
  <c r="O259" i="1"/>
  <c r="M259" i="1"/>
  <c r="N260" i="1"/>
  <c r="D276" i="1"/>
  <c r="F276" i="1" s="1"/>
  <c r="E276" i="1" s="1"/>
  <c r="C281" i="1"/>
  <c r="L261" i="1" l="1"/>
  <c r="K260" i="1"/>
  <c r="O260" i="1"/>
  <c r="N261" i="1"/>
  <c r="M260" i="1"/>
  <c r="D277" i="1"/>
  <c r="F277" i="1" s="1"/>
  <c r="E277" i="1" s="1"/>
  <c r="C282" i="1"/>
  <c r="K261" i="1" l="1"/>
  <c r="L262" i="1"/>
  <c r="O261" i="1"/>
  <c r="M261" i="1"/>
  <c r="N262" i="1"/>
  <c r="D278" i="1"/>
  <c r="F278" i="1" s="1"/>
  <c r="E278" i="1" s="1"/>
  <c r="C283" i="1"/>
  <c r="K262" i="1" l="1"/>
  <c r="L263" i="1"/>
  <c r="O262" i="1"/>
  <c r="N263" i="1"/>
  <c r="M262" i="1"/>
  <c r="D279" i="1"/>
  <c r="F279" i="1" s="1"/>
  <c r="E279" i="1" s="1"/>
  <c r="C284" i="1"/>
  <c r="K263" i="1" l="1"/>
  <c r="L264" i="1"/>
  <c r="O263" i="1"/>
  <c r="M263" i="1"/>
  <c r="N264" i="1"/>
  <c r="D280" i="1"/>
  <c r="F280" i="1" s="1"/>
  <c r="E280" i="1" s="1"/>
  <c r="C285" i="1"/>
  <c r="K264" i="1" l="1"/>
  <c r="L265" i="1"/>
  <c r="O264" i="1"/>
  <c r="M264" i="1"/>
  <c r="N265" i="1"/>
  <c r="D281" i="1"/>
  <c r="F281" i="1" s="1"/>
  <c r="E281" i="1" s="1"/>
  <c r="C286" i="1"/>
  <c r="K265" i="1" l="1"/>
  <c r="L266" i="1"/>
  <c r="O265" i="1"/>
  <c r="N266" i="1"/>
  <c r="M265" i="1"/>
  <c r="D282" i="1"/>
  <c r="C287" i="1"/>
  <c r="F282" i="1" l="1"/>
  <c r="E282" i="1" s="1"/>
  <c r="K266" i="1"/>
  <c r="L267" i="1"/>
  <c r="O266" i="1"/>
  <c r="N267" i="1"/>
  <c r="M266" i="1"/>
  <c r="C288" i="1"/>
  <c r="D283" i="1" l="1"/>
  <c r="F283" i="1" s="1"/>
  <c r="E283" i="1" s="1"/>
  <c r="L268" i="1"/>
  <c r="K267" i="1"/>
  <c r="M267" i="1"/>
  <c r="O267" i="1"/>
  <c r="N268" i="1"/>
  <c r="C289" i="1"/>
  <c r="D284" i="1" l="1"/>
  <c r="F284" i="1" s="1"/>
  <c r="E284" i="1" s="1"/>
  <c r="L269" i="1"/>
  <c r="K268" i="1"/>
  <c r="O268" i="1"/>
  <c r="N269" i="1"/>
  <c r="M268" i="1"/>
  <c r="C290" i="1"/>
  <c r="D285" i="1" l="1"/>
  <c r="F285" i="1" s="1"/>
  <c r="E285" i="1" s="1"/>
  <c r="K269" i="1"/>
  <c r="L270" i="1"/>
  <c r="O269" i="1"/>
  <c r="M269" i="1"/>
  <c r="N270" i="1"/>
  <c r="C291" i="1"/>
  <c r="D286" i="1" l="1"/>
  <c r="F286" i="1" s="1"/>
  <c r="E286" i="1" s="1"/>
  <c r="L271" i="1"/>
  <c r="K270" i="1"/>
  <c r="O270" i="1"/>
  <c r="M270" i="1"/>
  <c r="N271" i="1"/>
  <c r="C292" i="1"/>
  <c r="D287" i="1" l="1"/>
  <c r="F287" i="1" s="1"/>
  <c r="E287" i="1" s="1"/>
  <c r="L272" i="1"/>
  <c r="K271" i="1"/>
  <c r="O271" i="1"/>
  <c r="N272" i="1"/>
  <c r="M271" i="1"/>
  <c r="C293" i="1"/>
  <c r="D288" i="1" l="1"/>
  <c r="F288" i="1" s="1"/>
  <c r="E288" i="1" s="1"/>
  <c r="K272" i="1"/>
  <c r="L273" i="1"/>
  <c r="O272" i="1"/>
  <c r="N273" i="1"/>
  <c r="M272" i="1"/>
  <c r="C294" i="1"/>
  <c r="D289" i="1" l="1"/>
  <c r="F289" i="1" s="1"/>
  <c r="E289" i="1" s="1"/>
  <c r="K273" i="1"/>
  <c r="L274" i="1"/>
  <c r="O273" i="1"/>
  <c r="M273" i="1"/>
  <c r="N274" i="1"/>
  <c r="C295" i="1"/>
  <c r="D290" i="1" l="1"/>
  <c r="F290" i="1" s="1"/>
  <c r="E290" i="1" s="1"/>
  <c r="L275" i="1"/>
  <c r="K274" i="1"/>
  <c r="O274" i="1"/>
  <c r="M274" i="1"/>
  <c r="N275" i="1"/>
  <c r="C296" i="1"/>
  <c r="D291" i="1" l="1"/>
  <c r="F291" i="1" s="1"/>
  <c r="E291" i="1" s="1"/>
  <c r="K275" i="1"/>
  <c r="L276" i="1"/>
  <c r="O275" i="1"/>
  <c r="M275" i="1"/>
  <c r="N276" i="1"/>
  <c r="C297" i="1"/>
  <c r="D292" i="1" l="1"/>
  <c r="F292" i="1" s="1"/>
  <c r="E292" i="1" s="1"/>
  <c r="L277" i="1"/>
  <c r="K276" i="1"/>
  <c r="O276" i="1"/>
  <c r="M276" i="1"/>
  <c r="N277" i="1"/>
  <c r="C298" i="1"/>
  <c r="D293" i="1" l="1"/>
  <c r="F293" i="1" s="1"/>
  <c r="E293" i="1" s="1"/>
  <c r="L278" i="1"/>
  <c r="K277" i="1"/>
  <c r="O277" i="1"/>
  <c r="M277" i="1"/>
  <c r="N278" i="1"/>
  <c r="C299" i="1"/>
  <c r="D294" i="1" l="1"/>
  <c r="F294" i="1" s="1"/>
  <c r="E294" i="1" s="1"/>
  <c r="K278" i="1"/>
  <c r="L279" i="1"/>
  <c r="O278" i="1"/>
  <c r="N279" i="1"/>
  <c r="M278" i="1"/>
  <c r="C300" i="1"/>
  <c r="D295" i="1" l="1"/>
  <c r="F295" i="1" s="1"/>
  <c r="E295" i="1" s="1"/>
  <c r="L280" i="1"/>
  <c r="K279" i="1"/>
  <c r="O279" i="1"/>
  <c r="M279" i="1"/>
  <c r="N280" i="1"/>
  <c r="C301" i="1"/>
  <c r="D296" i="1" l="1"/>
  <c r="F296" i="1" s="1"/>
  <c r="E296" i="1" s="1"/>
  <c r="L281" i="1"/>
  <c r="K280" i="1"/>
  <c r="O280" i="1"/>
  <c r="M280" i="1"/>
  <c r="N281" i="1"/>
  <c r="C302" i="1"/>
  <c r="D297" i="1" l="1"/>
  <c r="F297" i="1" s="1"/>
  <c r="E297" i="1" s="1"/>
  <c r="K281" i="1"/>
  <c r="L282" i="1"/>
  <c r="O281" i="1"/>
  <c r="N282" i="1"/>
  <c r="M281" i="1"/>
  <c r="C303" i="1"/>
  <c r="D298" i="1" l="1"/>
  <c r="F298" i="1" s="1"/>
  <c r="E298" i="1" s="1"/>
  <c r="L283" i="1"/>
  <c r="K282" i="1"/>
  <c r="O282" i="1"/>
  <c r="M282" i="1"/>
  <c r="N283" i="1"/>
  <c r="C304" i="1"/>
  <c r="D299" i="1" l="1"/>
  <c r="F299" i="1" s="1"/>
  <c r="E299" i="1" s="1"/>
  <c r="L284" i="1"/>
  <c r="K283" i="1"/>
  <c r="O283" i="1"/>
  <c r="M283" i="1"/>
  <c r="N284" i="1"/>
  <c r="C305" i="1"/>
  <c r="D300" i="1" l="1"/>
  <c r="F300" i="1" s="1"/>
  <c r="E300" i="1" s="1"/>
  <c r="L285" i="1"/>
  <c r="K284" i="1"/>
  <c r="O284" i="1"/>
  <c r="M284" i="1"/>
  <c r="N285" i="1"/>
  <c r="C306" i="1"/>
  <c r="D301" i="1" l="1"/>
  <c r="F301" i="1" s="1"/>
  <c r="E301" i="1" s="1"/>
  <c r="K285" i="1"/>
  <c r="L286" i="1"/>
  <c r="O285" i="1"/>
  <c r="N286" i="1"/>
  <c r="M285" i="1"/>
  <c r="C307" i="1"/>
  <c r="D302" i="1" l="1"/>
  <c r="F302" i="1" s="1"/>
  <c r="E302" i="1" s="1"/>
  <c r="L287" i="1"/>
  <c r="K286" i="1"/>
  <c r="O286" i="1"/>
  <c r="N287" i="1"/>
  <c r="M286" i="1"/>
  <c r="C308" i="1"/>
  <c r="D303" i="1" l="1"/>
  <c r="F303" i="1" s="1"/>
  <c r="E303" i="1" s="1"/>
  <c r="L288" i="1"/>
  <c r="K287" i="1"/>
  <c r="O287" i="1"/>
  <c r="M287" i="1"/>
  <c r="N288" i="1"/>
  <c r="C309" i="1"/>
  <c r="D304" i="1" l="1"/>
  <c r="F304" i="1" s="1"/>
  <c r="E304" i="1" s="1"/>
  <c r="L289" i="1"/>
  <c r="K288" i="1"/>
  <c r="O288" i="1"/>
  <c r="M288" i="1"/>
  <c r="N289" i="1"/>
  <c r="C310" i="1"/>
  <c r="D305" i="1" l="1"/>
  <c r="F305" i="1" s="1"/>
  <c r="E305" i="1" s="1"/>
  <c r="L290" i="1"/>
  <c r="K289" i="1"/>
  <c r="O289" i="1"/>
  <c r="N290" i="1"/>
  <c r="M289" i="1"/>
  <c r="C311" i="1"/>
  <c r="D306" i="1" l="1"/>
  <c r="F306" i="1" s="1"/>
  <c r="E306" i="1" s="1"/>
  <c r="L291" i="1"/>
  <c r="K290" i="1"/>
  <c r="O290" i="1"/>
  <c r="N291" i="1"/>
  <c r="M290" i="1"/>
  <c r="C312" i="1"/>
  <c r="D307" i="1" l="1"/>
  <c r="F307" i="1" s="1"/>
  <c r="E307" i="1" s="1"/>
  <c r="L292" i="1"/>
  <c r="K291" i="1"/>
  <c r="O291" i="1"/>
  <c r="M291" i="1"/>
  <c r="N292" i="1"/>
  <c r="C313" i="1"/>
  <c r="D308" i="1" l="1"/>
  <c r="F308" i="1" s="1"/>
  <c r="E308" i="1" s="1"/>
  <c r="L293" i="1"/>
  <c r="K292" i="1"/>
  <c r="O292" i="1"/>
  <c r="N293" i="1"/>
  <c r="M292" i="1"/>
  <c r="C314" i="1"/>
  <c r="D309" i="1" l="1"/>
  <c r="F309" i="1" s="1"/>
  <c r="E309" i="1" s="1"/>
  <c r="K293" i="1"/>
  <c r="L294" i="1"/>
  <c r="O293" i="1"/>
  <c r="M293" i="1"/>
  <c r="N294" i="1"/>
  <c r="C315" i="1"/>
  <c r="D310" i="1" l="1"/>
  <c r="F310" i="1" s="1"/>
  <c r="E310" i="1" s="1"/>
  <c r="K294" i="1"/>
  <c r="L295" i="1"/>
  <c r="M294" i="1"/>
  <c r="O294" i="1"/>
  <c r="N295" i="1"/>
  <c r="C316" i="1"/>
  <c r="D311" i="1" l="1"/>
  <c r="F311" i="1" s="1"/>
  <c r="E311" i="1" s="1"/>
  <c r="K295" i="1"/>
  <c r="L296" i="1"/>
  <c r="O295" i="1"/>
  <c r="M295" i="1"/>
  <c r="N296" i="1"/>
  <c r="C317" i="1"/>
  <c r="D312" i="1" l="1"/>
  <c r="F312" i="1" s="1"/>
  <c r="E312" i="1" s="1"/>
  <c r="K296" i="1"/>
  <c r="L297" i="1"/>
  <c r="O296" i="1"/>
  <c r="N297" i="1"/>
  <c r="M296" i="1"/>
  <c r="C318" i="1"/>
  <c r="D313" i="1" l="1"/>
  <c r="F313" i="1" s="1"/>
  <c r="E313" i="1" s="1"/>
  <c r="L298" i="1"/>
  <c r="K297" i="1"/>
  <c r="O297" i="1"/>
  <c r="M297" i="1"/>
  <c r="N298" i="1"/>
  <c r="C319" i="1"/>
  <c r="D314" i="1" l="1"/>
  <c r="F314" i="1" s="1"/>
  <c r="E314" i="1" s="1"/>
  <c r="K298" i="1"/>
  <c r="L299" i="1"/>
  <c r="O298" i="1"/>
  <c r="M298" i="1"/>
  <c r="N299" i="1"/>
  <c r="D315" i="1"/>
  <c r="F315" i="1" s="1"/>
  <c r="E315" i="1" s="1"/>
  <c r="C320" i="1"/>
  <c r="K299" i="1" l="1"/>
  <c r="L300" i="1"/>
  <c r="O299" i="1"/>
  <c r="M299" i="1"/>
  <c r="N300" i="1"/>
  <c r="D316" i="1"/>
  <c r="F316" i="1" s="1"/>
  <c r="E316" i="1" s="1"/>
  <c r="C321" i="1"/>
  <c r="D320" i="1"/>
  <c r="F320" i="1" s="1"/>
  <c r="E320" i="1" s="1"/>
  <c r="L301" i="1" l="1"/>
  <c r="K300" i="1"/>
  <c r="O300" i="1"/>
  <c r="M300" i="1"/>
  <c r="N301" i="1"/>
  <c r="D317" i="1"/>
  <c r="F317" i="1" s="1"/>
  <c r="E317" i="1" s="1"/>
  <c r="C322" i="1"/>
  <c r="D321" i="1"/>
  <c r="F321" i="1" s="1"/>
  <c r="E321" i="1" s="1"/>
  <c r="L302" i="1" l="1"/>
  <c r="K301" i="1"/>
  <c r="O301" i="1"/>
  <c r="N302" i="1"/>
  <c r="M301" i="1"/>
  <c r="D318" i="1"/>
  <c r="F318" i="1" s="1"/>
  <c r="E318" i="1" s="1"/>
  <c r="C323" i="1"/>
  <c r="D322" i="1"/>
  <c r="F322" i="1" s="1"/>
  <c r="E322" i="1" s="1"/>
  <c r="L303" i="1" l="1"/>
  <c r="K302" i="1"/>
  <c r="O302" i="1"/>
  <c r="M302" i="1"/>
  <c r="N303" i="1"/>
  <c r="D319" i="1"/>
  <c r="F319" i="1" s="1"/>
  <c r="E319" i="1" s="1"/>
  <c r="N320" i="1"/>
  <c r="C324" i="1"/>
  <c r="D323" i="1"/>
  <c r="F323" i="1" s="1"/>
  <c r="E323" i="1" s="1"/>
  <c r="L304" i="1" l="1"/>
  <c r="K303" i="1"/>
  <c r="O303" i="1"/>
  <c r="N304" i="1"/>
  <c r="M303" i="1"/>
  <c r="M320" i="1"/>
  <c r="N321" i="1"/>
  <c r="L320" i="1"/>
  <c r="C325" i="1"/>
  <c r="D324" i="1"/>
  <c r="F324" i="1" s="1"/>
  <c r="E324" i="1" s="1"/>
  <c r="L305" i="1" l="1"/>
  <c r="K304" i="1"/>
  <c r="O304" i="1"/>
  <c r="M304" i="1"/>
  <c r="N305" i="1"/>
  <c r="M321" i="1"/>
  <c r="N322" i="1"/>
  <c r="L321" i="1"/>
  <c r="K320" i="1"/>
  <c r="C326" i="1"/>
  <c r="D325" i="1"/>
  <c r="F325" i="1" s="1"/>
  <c r="E325" i="1" s="1"/>
  <c r="L306" i="1" l="1"/>
  <c r="K305" i="1"/>
  <c r="O305" i="1"/>
  <c r="M305" i="1"/>
  <c r="N306" i="1"/>
  <c r="M322" i="1"/>
  <c r="N323" i="1"/>
  <c r="L322" i="1"/>
  <c r="K321" i="1"/>
  <c r="C327" i="1"/>
  <c r="D326" i="1"/>
  <c r="F326" i="1" s="1"/>
  <c r="E326" i="1" s="1"/>
  <c r="K306" i="1" l="1"/>
  <c r="L307" i="1"/>
  <c r="O306" i="1"/>
  <c r="N307" i="1"/>
  <c r="M306" i="1"/>
  <c r="M323" i="1"/>
  <c r="N324" i="1"/>
  <c r="L323" i="1"/>
  <c r="K322" i="1"/>
  <c r="C328" i="1"/>
  <c r="D327" i="1"/>
  <c r="F327" i="1" s="1"/>
  <c r="E327" i="1" s="1"/>
  <c r="K307" i="1" l="1"/>
  <c r="L308" i="1"/>
  <c r="O307" i="1"/>
  <c r="M307" i="1"/>
  <c r="N308" i="1"/>
  <c r="M324" i="1"/>
  <c r="N325" i="1"/>
  <c r="L324" i="1"/>
  <c r="K323" i="1"/>
  <c r="C329" i="1"/>
  <c r="D328" i="1"/>
  <c r="F328" i="1" s="1"/>
  <c r="E328" i="1" s="1"/>
  <c r="L309" i="1" l="1"/>
  <c r="K308" i="1"/>
  <c r="O308" i="1"/>
  <c r="M308" i="1"/>
  <c r="N309" i="1"/>
  <c r="M325" i="1"/>
  <c r="N326" i="1"/>
  <c r="L325" i="1"/>
  <c r="K324" i="1"/>
  <c r="C330" i="1"/>
  <c r="D329" i="1"/>
  <c r="F329" i="1" s="1"/>
  <c r="E329" i="1" s="1"/>
  <c r="K309" i="1" l="1"/>
  <c r="L310" i="1"/>
  <c r="O309" i="1"/>
  <c r="M309" i="1"/>
  <c r="N310" i="1"/>
  <c r="M326" i="1"/>
  <c r="N327" i="1"/>
  <c r="L326" i="1"/>
  <c r="K325" i="1"/>
  <c r="C331" i="1"/>
  <c r="D330" i="1"/>
  <c r="F330" i="1" s="1"/>
  <c r="E330" i="1" s="1"/>
  <c r="L311" i="1" l="1"/>
  <c r="K310" i="1"/>
  <c r="O310" i="1"/>
  <c r="M310" i="1"/>
  <c r="N311" i="1"/>
  <c r="M327" i="1"/>
  <c r="N328" i="1"/>
  <c r="L327" i="1"/>
  <c r="K326" i="1"/>
  <c r="C332" i="1"/>
  <c r="D331" i="1"/>
  <c r="F331" i="1" s="1"/>
  <c r="E331" i="1" s="1"/>
  <c r="K311" i="1" l="1"/>
  <c r="L312" i="1"/>
  <c r="O311" i="1"/>
  <c r="M311" i="1"/>
  <c r="N312" i="1"/>
  <c r="M328" i="1"/>
  <c r="N329" i="1"/>
  <c r="L328" i="1"/>
  <c r="K327" i="1"/>
  <c r="C333" i="1"/>
  <c r="D332" i="1"/>
  <c r="F332" i="1" s="1"/>
  <c r="E332" i="1" s="1"/>
  <c r="K312" i="1" l="1"/>
  <c r="L313" i="1"/>
  <c r="O312" i="1"/>
  <c r="M312" i="1"/>
  <c r="N313" i="1"/>
  <c r="M329" i="1"/>
  <c r="N330" i="1"/>
  <c r="L329" i="1"/>
  <c r="K328" i="1"/>
  <c r="C334" i="1"/>
  <c r="D333" i="1"/>
  <c r="F333" i="1" s="1"/>
  <c r="E333" i="1" s="1"/>
  <c r="L314" i="1" l="1"/>
  <c r="K313" i="1"/>
  <c r="O313" i="1"/>
  <c r="M313" i="1"/>
  <c r="N314" i="1"/>
  <c r="M330" i="1"/>
  <c r="N331" i="1"/>
  <c r="L330" i="1"/>
  <c r="K329" i="1"/>
  <c r="C335" i="1"/>
  <c r="D334" i="1"/>
  <c r="F334" i="1" s="1"/>
  <c r="E334" i="1" s="1"/>
  <c r="L315" i="1" l="1"/>
  <c r="K314" i="1"/>
  <c r="M314" i="1"/>
  <c r="N315" i="1"/>
  <c r="O314" i="1"/>
  <c r="M331" i="1"/>
  <c r="N332" i="1"/>
  <c r="L331" i="1"/>
  <c r="K330" i="1"/>
  <c r="C336" i="1"/>
  <c r="D335" i="1"/>
  <c r="F335" i="1" s="1"/>
  <c r="E335" i="1" s="1"/>
  <c r="L316" i="1" l="1"/>
  <c r="K315" i="1"/>
  <c r="O315" i="1"/>
  <c r="N316" i="1"/>
  <c r="M315" i="1"/>
  <c r="M332" i="1"/>
  <c r="N333" i="1"/>
  <c r="L332" i="1"/>
  <c r="K331" i="1"/>
  <c r="C337" i="1"/>
  <c r="D336" i="1"/>
  <c r="F336" i="1" s="1"/>
  <c r="E336" i="1" s="1"/>
  <c r="L317" i="1" l="1"/>
  <c r="K316" i="1"/>
  <c r="O316" i="1"/>
  <c r="M316" i="1"/>
  <c r="N317" i="1"/>
  <c r="M333" i="1"/>
  <c r="N334" i="1"/>
  <c r="L333" i="1"/>
  <c r="K332" i="1"/>
  <c r="C338" i="1"/>
  <c r="D337" i="1"/>
  <c r="F337" i="1" s="1"/>
  <c r="E337" i="1" s="1"/>
  <c r="K317" i="1" l="1"/>
  <c r="L318" i="1"/>
  <c r="O317" i="1"/>
  <c r="M317" i="1"/>
  <c r="N318" i="1"/>
  <c r="M334" i="1"/>
  <c r="N335" i="1"/>
  <c r="L334" i="1"/>
  <c r="K333" i="1"/>
  <c r="C339" i="1"/>
  <c r="D338" i="1"/>
  <c r="F338" i="1" s="1"/>
  <c r="E338" i="1" s="1"/>
  <c r="L319" i="1" l="1"/>
  <c r="K319" i="1" s="1"/>
  <c r="K318" i="1"/>
  <c r="N319" i="1"/>
  <c r="O318" i="1"/>
  <c r="M318" i="1"/>
  <c r="M335" i="1"/>
  <c r="N336" i="1"/>
  <c r="L335" i="1"/>
  <c r="K334" i="1"/>
  <c r="C340" i="1"/>
  <c r="D339" i="1"/>
  <c r="F339" i="1" s="1"/>
  <c r="E339" i="1" s="1"/>
  <c r="O319" i="1" l="1"/>
  <c r="M319" i="1"/>
  <c r="M336" i="1"/>
  <c r="N337" i="1"/>
  <c r="L336" i="1"/>
  <c r="K335" i="1"/>
  <c r="C341" i="1"/>
  <c r="D340" i="1"/>
  <c r="F340" i="1" s="1"/>
  <c r="E340" i="1" s="1"/>
  <c r="M337" i="1" l="1"/>
  <c r="N338" i="1"/>
  <c r="L337" i="1"/>
  <c r="K336" i="1"/>
  <c r="C342" i="1"/>
  <c r="D341" i="1"/>
  <c r="F341" i="1" s="1"/>
  <c r="E341" i="1" s="1"/>
  <c r="M338" i="1" l="1"/>
  <c r="N339" i="1"/>
  <c r="L338" i="1"/>
  <c r="K337" i="1"/>
  <c r="C343" i="1"/>
  <c r="D342" i="1"/>
  <c r="F342" i="1" s="1"/>
  <c r="E342" i="1" s="1"/>
  <c r="M339" i="1" l="1"/>
  <c r="N340" i="1"/>
  <c r="L339" i="1"/>
  <c r="K338" i="1"/>
  <c r="C344" i="1"/>
  <c r="D343" i="1"/>
  <c r="F343" i="1" s="1"/>
  <c r="E343" i="1" s="1"/>
  <c r="M340" i="1" l="1"/>
  <c r="N341" i="1"/>
  <c r="L340" i="1"/>
  <c r="K339" i="1"/>
  <c r="C345" i="1"/>
  <c r="D344" i="1"/>
  <c r="F344" i="1" s="1"/>
  <c r="E344" i="1" s="1"/>
  <c r="M341" i="1" l="1"/>
  <c r="N342" i="1"/>
  <c r="L341" i="1"/>
  <c r="K340" i="1"/>
  <c r="C346" i="1"/>
  <c r="D345" i="1"/>
  <c r="F345" i="1" s="1"/>
  <c r="E345" i="1" s="1"/>
  <c r="M342" i="1" l="1"/>
  <c r="N343" i="1"/>
  <c r="L342" i="1"/>
  <c r="K341" i="1"/>
  <c r="C347" i="1"/>
  <c r="D346" i="1"/>
  <c r="F346" i="1" s="1"/>
  <c r="E346" i="1" s="1"/>
  <c r="M343" i="1" l="1"/>
  <c r="N344" i="1"/>
  <c r="L343" i="1"/>
  <c r="K342" i="1"/>
  <c r="C348" i="1"/>
  <c r="D347" i="1"/>
  <c r="F347" i="1" s="1"/>
  <c r="E347" i="1" s="1"/>
  <c r="M344" i="1" l="1"/>
  <c r="N345" i="1"/>
  <c r="L344" i="1"/>
  <c r="K343" i="1"/>
  <c r="C349" i="1"/>
  <c r="D348" i="1"/>
  <c r="F348" i="1" s="1"/>
  <c r="E348" i="1" s="1"/>
  <c r="M345" i="1" l="1"/>
  <c r="N346" i="1"/>
  <c r="L345" i="1"/>
  <c r="K344" i="1"/>
  <c r="C350" i="1"/>
  <c r="D349" i="1"/>
  <c r="F349" i="1" s="1"/>
  <c r="E349" i="1" s="1"/>
  <c r="M346" i="1" l="1"/>
  <c r="N347" i="1"/>
  <c r="L346" i="1"/>
  <c r="K345" i="1"/>
  <c r="C351" i="1"/>
  <c r="D350" i="1"/>
  <c r="F350" i="1" s="1"/>
  <c r="E350" i="1" s="1"/>
  <c r="M347" i="1" l="1"/>
  <c r="N348" i="1"/>
  <c r="L347" i="1"/>
  <c r="K346" i="1"/>
  <c r="C352" i="1"/>
  <c r="D351" i="1"/>
  <c r="F351" i="1" s="1"/>
  <c r="E351" i="1" s="1"/>
  <c r="M348" i="1" l="1"/>
  <c r="N349" i="1"/>
  <c r="L348" i="1"/>
  <c r="K347" i="1"/>
  <c r="C353" i="1"/>
  <c r="D352" i="1"/>
  <c r="F352" i="1" s="1"/>
  <c r="E352" i="1" s="1"/>
  <c r="M349" i="1" l="1"/>
  <c r="N350" i="1"/>
  <c r="L349" i="1"/>
  <c r="K348" i="1"/>
  <c r="C354" i="1"/>
  <c r="D353" i="1"/>
  <c r="F353" i="1" s="1"/>
  <c r="E353" i="1" s="1"/>
  <c r="M350" i="1" l="1"/>
  <c r="N351" i="1"/>
  <c r="L350" i="1"/>
  <c r="K349" i="1"/>
  <c r="C355" i="1"/>
  <c r="D354" i="1"/>
  <c r="F354" i="1" s="1"/>
  <c r="E354" i="1" s="1"/>
  <c r="M351" i="1" l="1"/>
  <c r="N352" i="1"/>
  <c r="L351" i="1"/>
  <c r="K350" i="1"/>
  <c r="C356" i="1"/>
  <c r="D355" i="1"/>
  <c r="F355" i="1" s="1"/>
  <c r="E355" i="1" s="1"/>
  <c r="M352" i="1" l="1"/>
  <c r="N353" i="1"/>
  <c r="L352" i="1"/>
  <c r="K351" i="1"/>
  <c r="C357" i="1"/>
  <c r="D356" i="1"/>
  <c r="F356" i="1" s="1"/>
  <c r="E356" i="1" s="1"/>
  <c r="M353" i="1" l="1"/>
  <c r="N354" i="1"/>
  <c r="L353" i="1"/>
  <c r="K352" i="1"/>
  <c r="C358" i="1"/>
  <c r="D357" i="1"/>
  <c r="F357" i="1" s="1"/>
  <c r="E357" i="1" s="1"/>
  <c r="M354" i="1" l="1"/>
  <c r="N355" i="1"/>
  <c r="L354" i="1"/>
  <c r="K353" i="1"/>
  <c r="C359" i="1"/>
  <c r="D358" i="1"/>
  <c r="F358" i="1" s="1"/>
  <c r="E358" i="1" s="1"/>
  <c r="M355" i="1" l="1"/>
  <c r="N356" i="1"/>
  <c r="L355" i="1"/>
  <c r="K354" i="1"/>
  <c r="C360" i="1"/>
  <c r="D359" i="1"/>
  <c r="F359" i="1" s="1"/>
  <c r="E359" i="1" s="1"/>
  <c r="M356" i="1" l="1"/>
  <c r="N357" i="1"/>
  <c r="L356" i="1"/>
  <c r="K355" i="1"/>
  <c r="C361" i="1"/>
  <c r="D360" i="1"/>
  <c r="F360" i="1" s="1"/>
  <c r="E360" i="1" s="1"/>
  <c r="M357" i="1" l="1"/>
  <c r="N358" i="1"/>
  <c r="L357" i="1"/>
  <c r="K356" i="1"/>
  <c r="C362" i="1"/>
  <c r="D361" i="1"/>
  <c r="F361" i="1" s="1"/>
  <c r="E361" i="1" s="1"/>
  <c r="M358" i="1" l="1"/>
  <c r="N359" i="1"/>
  <c r="L358" i="1"/>
  <c r="K357" i="1"/>
  <c r="C363" i="1"/>
  <c r="D362" i="1"/>
  <c r="F362" i="1" s="1"/>
  <c r="E362" i="1" s="1"/>
  <c r="M359" i="1" l="1"/>
  <c r="N360" i="1"/>
  <c r="L359" i="1"/>
  <c r="K358" i="1"/>
  <c r="C364" i="1"/>
  <c r="D363" i="1"/>
  <c r="F363" i="1" s="1"/>
  <c r="E363" i="1" s="1"/>
  <c r="M360" i="1" l="1"/>
  <c r="N361" i="1"/>
  <c r="L360" i="1"/>
  <c r="K359" i="1"/>
  <c r="C365" i="1"/>
  <c r="D364" i="1"/>
  <c r="F364" i="1" s="1"/>
  <c r="E364" i="1" s="1"/>
  <c r="M361" i="1" l="1"/>
  <c r="N362" i="1"/>
  <c r="L361" i="1"/>
  <c r="K360" i="1"/>
  <c r="C366" i="1"/>
  <c r="D365" i="1"/>
  <c r="F365" i="1" s="1"/>
  <c r="E365" i="1" s="1"/>
  <c r="M362" i="1" l="1"/>
  <c r="N363" i="1"/>
  <c r="L362" i="1"/>
  <c r="K361" i="1"/>
  <c r="C367" i="1"/>
  <c r="D366" i="1"/>
  <c r="F366" i="1" s="1"/>
  <c r="E366" i="1" s="1"/>
  <c r="M363" i="1" l="1"/>
  <c r="N364" i="1"/>
  <c r="L363" i="1"/>
  <c r="K362" i="1"/>
  <c r="C368" i="1"/>
  <c r="D367" i="1"/>
  <c r="F367" i="1" s="1"/>
  <c r="E367" i="1" s="1"/>
  <c r="M364" i="1" l="1"/>
  <c r="N365" i="1"/>
  <c r="L364" i="1"/>
  <c r="K363" i="1"/>
  <c r="C369" i="1"/>
  <c r="D368" i="1"/>
  <c r="F368" i="1" s="1"/>
  <c r="E368" i="1" s="1"/>
  <c r="M365" i="1" l="1"/>
  <c r="N366" i="1"/>
  <c r="L365" i="1"/>
  <c r="K364" i="1"/>
  <c r="C370" i="1"/>
  <c r="D369" i="1"/>
  <c r="F369" i="1" s="1"/>
  <c r="E369" i="1" s="1"/>
  <c r="M366" i="1" l="1"/>
  <c r="N367" i="1"/>
  <c r="L366" i="1"/>
  <c r="K365" i="1"/>
  <c r="C371" i="1"/>
  <c r="D370" i="1"/>
  <c r="F370" i="1" s="1"/>
  <c r="E370" i="1" s="1"/>
  <c r="M367" i="1" l="1"/>
  <c r="N368" i="1"/>
  <c r="L367" i="1"/>
  <c r="K366" i="1"/>
  <c r="C372" i="1"/>
  <c r="D371" i="1"/>
  <c r="F371" i="1" s="1"/>
  <c r="E371" i="1" s="1"/>
  <c r="M368" i="1" l="1"/>
  <c r="N369" i="1"/>
  <c r="L368" i="1"/>
  <c r="K367" i="1"/>
  <c r="C373" i="1"/>
  <c r="D372" i="1"/>
  <c r="F372" i="1" s="1"/>
  <c r="E372" i="1" s="1"/>
  <c r="M369" i="1" l="1"/>
  <c r="N370" i="1"/>
  <c r="L369" i="1"/>
  <c r="K368" i="1"/>
  <c r="C374" i="1"/>
  <c r="D373" i="1"/>
  <c r="F373" i="1" s="1"/>
  <c r="E373" i="1" s="1"/>
  <c r="M370" i="1" l="1"/>
  <c r="N371" i="1"/>
  <c r="L370" i="1"/>
  <c r="K369" i="1"/>
  <c r="C375" i="1"/>
  <c r="D374" i="1"/>
  <c r="F374" i="1" s="1"/>
  <c r="E374" i="1" s="1"/>
  <c r="M371" i="1" l="1"/>
  <c r="N372" i="1"/>
  <c r="L371" i="1"/>
  <c r="K370" i="1"/>
  <c r="C376" i="1"/>
  <c r="D375" i="1"/>
  <c r="F375" i="1" s="1"/>
  <c r="E375" i="1" s="1"/>
  <c r="M372" i="1" l="1"/>
  <c r="N373" i="1"/>
  <c r="L372" i="1"/>
  <c r="K371" i="1"/>
  <c r="C377" i="1"/>
  <c r="D376" i="1"/>
  <c r="F376" i="1" s="1"/>
  <c r="E376" i="1" s="1"/>
  <c r="M373" i="1" l="1"/>
  <c r="N374" i="1"/>
  <c r="L373" i="1"/>
  <c r="K372" i="1"/>
  <c r="C378" i="1"/>
  <c r="D377" i="1"/>
  <c r="F377" i="1" s="1"/>
  <c r="E377" i="1" s="1"/>
  <c r="M374" i="1" l="1"/>
  <c r="N375" i="1"/>
  <c r="L374" i="1"/>
  <c r="K373" i="1"/>
  <c r="C379" i="1"/>
  <c r="D378" i="1"/>
  <c r="F378" i="1" s="1"/>
  <c r="E378" i="1" s="1"/>
  <c r="M375" i="1" l="1"/>
  <c r="N376" i="1"/>
  <c r="L375" i="1"/>
  <c r="K374" i="1"/>
  <c r="C380" i="1"/>
  <c r="D379" i="1"/>
  <c r="F379" i="1" s="1"/>
  <c r="E379" i="1" s="1"/>
  <c r="M376" i="1" l="1"/>
  <c r="N377" i="1"/>
  <c r="L376" i="1"/>
  <c r="K375" i="1"/>
  <c r="C381" i="1"/>
  <c r="D380" i="1"/>
  <c r="F380" i="1" s="1"/>
  <c r="E380" i="1" s="1"/>
  <c r="M377" i="1" l="1"/>
  <c r="N378" i="1"/>
  <c r="L377" i="1"/>
  <c r="K376" i="1"/>
  <c r="C382" i="1"/>
  <c r="D381" i="1"/>
  <c r="F381" i="1" s="1"/>
  <c r="E381" i="1" s="1"/>
  <c r="M378" i="1" l="1"/>
  <c r="N379" i="1"/>
  <c r="L378" i="1"/>
  <c r="K377" i="1"/>
  <c r="C383" i="1"/>
  <c r="D382" i="1"/>
  <c r="F382" i="1" s="1"/>
  <c r="E382" i="1" s="1"/>
  <c r="M379" i="1" l="1"/>
  <c r="N380" i="1"/>
  <c r="L379" i="1"/>
  <c r="K378" i="1"/>
  <c r="C384" i="1"/>
  <c r="D383" i="1"/>
  <c r="F383" i="1" s="1"/>
  <c r="E383" i="1" s="1"/>
  <c r="M380" i="1" l="1"/>
  <c r="N381" i="1"/>
  <c r="L380" i="1"/>
  <c r="K379" i="1"/>
  <c r="C385" i="1"/>
  <c r="D384" i="1"/>
  <c r="F384" i="1" s="1"/>
  <c r="E384" i="1" s="1"/>
  <c r="M381" i="1" l="1"/>
  <c r="N382" i="1"/>
  <c r="L381" i="1"/>
  <c r="K380" i="1"/>
  <c r="C386" i="1"/>
  <c r="D385" i="1"/>
  <c r="F385" i="1" s="1"/>
  <c r="E385" i="1" s="1"/>
  <c r="M382" i="1" l="1"/>
  <c r="N383" i="1"/>
  <c r="L382" i="1"/>
  <c r="K381" i="1"/>
  <c r="C387" i="1"/>
  <c r="D386" i="1"/>
  <c r="F386" i="1" s="1"/>
  <c r="E386" i="1" s="1"/>
  <c r="M383" i="1" l="1"/>
  <c r="N384" i="1"/>
  <c r="L383" i="1"/>
  <c r="K382" i="1"/>
  <c r="C388" i="1"/>
  <c r="D387" i="1"/>
  <c r="F387" i="1" s="1"/>
  <c r="E387" i="1" s="1"/>
  <c r="M384" i="1" l="1"/>
  <c r="N385" i="1"/>
  <c r="L384" i="1"/>
  <c r="K383" i="1"/>
  <c r="C389" i="1"/>
  <c r="D388" i="1"/>
  <c r="F388" i="1" s="1"/>
  <c r="E388" i="1" s="1"/>
  <c r="M385" i="1" l="1"/>
  <c r="N386" i="1"/>
  <c r="L385" i="1"/>
  <c r="K384" i="1"/>
  <c r="C390" i="1"/>
  <c r="D389" i="1"/>
  <c r="F389" i="1" s="1"/>
  <c r="E389" i="1" s="1"/>
  <c r="M386" i="1" l="1"/>
  <c r="N387" i="1"/>
  <c r="L386" i="1"/>
  <c r="K385" i="1"/>
  <c r="C391" i="1"/>
  <c r="D390" i="1"/>
  <c r="F390" i="1" s="1"/>
  <c r="E390" i="1" s="1"/>
  <c r="M387" i="1" l="1"/>
  <c r="N388" i="1"/>
  <c r="L387" i="1"/>
  <c r="K386" i="1"/>
  <c r="C392" i="1"/>
  <c r="D391" i="1"/>
  <c r="F391" i="1" s="1"/>
  <c r="E391" i="1" s="1"/>
  <c r="M388" i="1" l="1"/>
  <c r="N389" i="1"/>
  <c r="L388" i="1"/>
  <c r="K387" i="1"/>
  <c r="C393" i="1"/>
  <c r="D392" i="1"/>
  <c r="F392" i="1" s="1"/>
  <c r="E392" i="1" s="1"/>
  <c r="M389" i="1" l="1"/>
  <c r="N390" i="1"/>
  <c r="L389" i="1"/>
  <c r="K388" i="1"/>
  <c r="C394" i="1"/>
  <c r="D393" i="1"/>
  <c r="F393" i="1" s="1"/>
  <c r="E393" i="1" s="1"/>
  <c r="M390" i="1" l="1"/>
  <c r="N391" i="1"/>
  <c r="L390" i="1"/>
  <c r="K389" i="1"/>
  <c r="C395" i="1"/>
  <c r="D394" i="1"/>
  <c r="F394" i="1" s="1"/>
  <c r="E394" i="1" s="1"/>
  <c r="M391" i="1" l="1"/>
  <c r="N392" i="1"/>
  <c r="L391" i="1"/>
  <c r="K390" i="1"/>
  <c r="C396" i="1"/>
  <c r="D395" i="1"/>
  <c r="F395" i="1" s="1"/>
  <c r="E395" i="1" s="1"/>
  <c r="M392" i="1" l="1"/>
  <c r="N393" i="1"/>
  <c r="L392" i="1"/>
  <c r="K391" i="1"/>
  <c r="C397" i="1"/>
  <c r="D396" i="1"/>
  <c r="F396" i="1" s="1"/>
  <c r="E396" i="1" s="1"/>
  <c r="M393" i="1" l="1"/>
  <c r="N394" i="1"/>
  <c r="L393" i="1"/>
  <c r="K392" i="1"/>
  <c r="C398" i="1"/>
  <c r="D397" i="1"/>
  <c r="F397" i="1" s="1"/>
  <c r="E397" i="1" s="1"/>
  <c r="M394" i="1" l="1"/>
  <c r="N395" i="1"/>
  <c r="L394" i="1"/>
  <c r="K393" i="1"/>
  <c r="C399" i="1"/>
  <c r="D398" i="1"/>
  <c r="F398" i="1" s="1"/>
  <c r="E398" i="1" s="1"/>
  <c r="M395" i="1" l="1"/>
  <c r="N396" i="1"/>
  <c r="L395" i="1"/>
  <c r="K394" i="1"/>
  <c r="C400" i="1"/>
  <c r="D399" i="1"/>
  <c r="F399" i="1" s="1"/>
  <c r="E399" i="1" s="1"/>
  <c r="M396" i="1" l="1"/>
  <c r="N397" i="1"/>
  <c r="L396" i="1"/>
  <c r="K395" i="1"/>
  <c r="C401" i="1"/>
  <c r="D400" i="1"/>
  <c r="F400" i="1" s="1"/>
  <c r="E400" i="1" s="1"/>
  <c r="M397" i="1" l="1"/>
  <c r="N398" i="1"/>
  <c r="L397" i="1"/>
  <c r="K396" i="1"/>
  <c r="C402" i="1"/>
  <c r="D401" i="1"/>
  <c r="F401" i="1" s="1"/>
  <c r="E401" i="1" s="1"/>
  <c r="M398" i="1" l="1"/>
  <c r="N399" i="1"/>
  <c r="L398" i="1"/>
  <c r="K397" i="1"/>
  <c r="C403" i="1"/>
  <c r="D402" i="1"/>
  <c r="F402" i="1" s="1"/>
  <c r="E402" i="1" s="1"/>
  <c r="M399" i="1" l="1"/>
  <c r="N400" i="1"/>
  <c r="L399" i="1"/>
  <c r="K398" i="1"/>
  <c r="C404" i="1"/>
  <c r="D403" i="1"/>
  <c r="F403" i="1" s="1"/>
  <c r="E403" i="1" s="1"/>
  <c r="M400" i="1" l="1"/>
  <c r="N401" i="1"/>
  <c r="L400" i="1"/>
  <c r="K399" i="1"/>
  <c r="C405" i="1"/>
  <c r="D404" i="1"/>
  <c r="F404" i="1" s="1"/>
  <c r="E404" i="1" s="1"/>
  <c r="M401" i="1" l="1"/>
  <c r="N402" i="1"/>
  <c r="L401" i="1"/>
  <c r="K400" i="1"/>
  <c r="C406" i="1"/>
  <c r="D405" i="1"/>
  <c r="F405" i="1" s="1"/>
  <c r="E405" i="1" s="1"/>
  <c r="M402" i="1" l="1"/>
  <c r="N403" i="1"/>
  <c r="L402" i="1"/>
  <c r="K401" i="1"/>
  <c r="C407" i="1"/>
  <c r="D406" i="1"/>
  <c r="F406" i="1" s="1"/>
  <c r="E406" i="1" s="1"/>
  <c r="M403" i="1" l="1"/>
  <c r="N404" i="1"/>
  <c r="L403" i="1"/>
  <c r="K402" i="1"/>
  <c r="C408" i="1"/>
  <c r="D407" i="1"/>
  <c r="F407" i="1" s="1"/>
  <c r="E407" i="1" s="1"/>
  <c r="M404" i="1" l="1"/>
  <c r="N405" i="1"/>
  <c r="L404" i="1"/>
  <c r="K403" i="1"/>
  <c r="C409" i="1"/>
  <c r="D408" i="1"/>
  <c r="F408" i="1" s="1"/>
  <c r="E408" i="1" s="1"/>
  <c r="M405" i="1" l="1"/>
  <c r="N406" i="1"/>
  <c r="L405" i="1"/>
  <c r="K404" i="1"/>
  <c r="C410" i="1"/>
  <c r="D409" i="1"/>
  <c r="F409" i="1" s="1"/>
  <c r="E409" i="1" s="1"/>
  <c r="M406" i="1" l="1"/>
  <c r="N407" i="1"/>
  <c r="L406" i="1"/>
  <c r="K405" i="1"/>
  <c r="C411" i="1"/>
  <c r="D410" i="1"/>
  <c r="F410" i="1" s="1"/>
  <c r="E410" i="1" s="1"/>
  <c r="M407" i="1" l="1"/>
  <c r="N408" i="1"/>
  <c r="L407" i="1"/>
  <c r="K406" i="1"/>
  <c r="C412" i="1"/>
  <c r="D411" i="1"/>
  <c r="F411" i="1" s="1"/>
  <c r="E411" i="1" s="1"/>
  <c r="M408" i="1" l="1"/>
  <c r="N409" i="1"/>
  <c r="L408" i="1"/>
  <c r="K407" i="1"/>
  <c r="C413" i="1"/>
  <c r="D412" i="1"/>
  <c r="F412" i="1" s="1"/>
  <c r="E412" i="1" s="1"/>
  <c r="M409" i="1" l="1"/>
  <c r="N410" i="1"/>
  <c r="L409" i="1"/>
  <c r="K408" i="1"/>
  <c r="C414" i="1"/>
  <c r="D413" i="1"/>
  <c r="F413" i="1" s="1"/>
  <c r="E413" i="1" s="1"/>
  <c r="M410" i="1" l="1"/>
  <c r="N411" i="1"/>
  <c r="L410" i="1"/>
  <c r="K409" i="1"/>
  <c r="C415" i="1"/>
  <c r="D414" i="1"/>
  <c r="F414" i="1" s="1"/>
  <c r="E414" i="1" s="1"/>
  <c r="M411" i="1" l="1"/>
  <c r="N412" i="1"/>
  <c r="L411" i="1"/>
  <c r="K410" i="1"/>
  <c r="C416" i="1"/>
  <c r="D415" i="1"/>
  <c r="F415" i="1" s="1"/>
  <c r="E415" i="1" s="1"/>
  <c r="M412" i="1" l="1"/>
  <c r="N413" i="1"/>
  <c r="L412" i="1"/>
  <c r="K411" i="1"/>
  <c r="C417" i="1"/>
  <c r="D416" i="1"/>
  <c r="F416" i="1" s="1"/>
  <c r="E416" i="1" s="1"/>
  <c r="M413" i="1" l="1"/>
  <c r="N414" i="1"/>
  <c r="L413" i="1"/>
  <c r="K412" i="1"/>
  <c r="C418" i="1"/>
  <c r="D417" i="1"/>
  <c r="F417" i="1" s="1"/>
  <c r="E417" i="1" s="1"/>
  <c r="M414" i="1" l="1"/>
  <c r="N415" i="1"/>
  <c r="L414" i="1"/>
  <c r="K413" i="1"/>
  <c r="C419" i="1"/>
  <c r="D418" i="1"/>
  <c r="F418" i="1" s="1"/>
  <c r="E418" i="1" s="1"/>
  <c r="M415" i="1" l="1"/>
  <c r="N416" i="1"/>
  <c r="L415" i="1"/>
  <c r="K414" i="1"/>
  <c r="C420" i="1"/>
  <c r="D419" i="1"/>
  <c r="F419" i="1" s="1"/>
  <c r="E419" i="1" s="1"/>
  <c r="M416" i="1" l="1"/>
  <c r="N417" i="1"/>
  <c r="L416" i="1"/>
  <c r="K415" i="1"/>
  <c r="C421" i="1"/>
  <c r="D420" i="1"/>
  <c r="F420" i="1" s="1"/>
  <c r="E420" i="1" s="1"/>
  <c r="M417" i="1" l="1"/>
  <c r="N418" i="1"/>
  <c r="L417" i="1"/>
  <c r="K416" i="1"/>
  <c r="C422" i="1"/>
  <c r="D421" i="1"/>
  <c r="F421" i="1" s="1"/>
  <c r="E421" i="1" s="1"/>
  <c r="M418" i="1" l="1"/>
  <c r="N419" i="1"/>
  <c r="L418" i="1"/>
  <c r="K417" i="1"/>
  <c r="C423" i="1"/>
  <c r="D422" i="1"/>
  <c r="F422" i="1" s="1"/>
  <c r="E422" i="1" s="1"/>
  <c r="M419" i="1" l="1"/>
  <c r="N420" i="1"/>
  <c r="L419" i="1"/>
  <c r="K418" i="1"/>
  <c r="C424" i="1"/>
  <c r="D423" i="1"/>
  <c r="F423" i="1" s="1"/>
  <c r="E423" i="1" s="1"/>
  <c r="M420" i="1" l="1"/>
  <c r="N421" i="1"/>
  <c r="L420" i="1"/>
  <c r="K419" i="1"/>
  <c r="C425" i="1"/>
  <c r="D424" i="1"/>
  <c r="F424" i="1" s="1"/>
  <c r="E424" i="1" s="1"/>
  <c r="M421" i="1" l="1"/>
  <c r="N422" i="1"/>
  <c r="L421" i="1"/>
  <c r="K420" i="1"/>
  <c r="C426" i="1"/>
  <c r="D425" i="1"/>
  <c r="F425" i="1" s="1"/>
  <c r="E425" i="1" s="1"/>
  <c r="M422" i="1" l="1"/>
  <c r="N423" i="1"/>
  <c r="L422" i="1"/>
  <c r="K421" i="1"/>
  <c r="C427" i="1"/>
  <c r="D426" i="1"/>
  <c r="F426" i="1" s="1"/>
  <c r="E426" i="1" s="1"/>
  <c r="M423" i="1" l="1"/>
  <c r="N424" i="1"/>
  <c r="L423" i="1"/>
  <c r="K422" i="1"/>
  <c r="C428" i="1"/>
  <c r="D427" i="1"/>
  <c r="F427" i="1" s="1"/>
  <c r="E427" i="1" s="1"/>
  <c r="M424" i="1" l="1"/>
  <c r="N425" i="1"/>
  <c r="L424" i="1"/>
  <c r="K423" i="1"/>
  <c r="C429" i="1"/>
  <c r="D428" i="1"/>
  <c r="F428" i="1" s="1"/>
  <c r="E428" i="1" s="1"/>
  <c r="M425" i="1" l="1"/>
  <c r="N426" i="1"/>
  <c r="L425" i="1"/>
  <c r="K424" i="1"/>
  <c r="C430" i="1"/>
  <c r="D429" i="1"/>
  <c r="F429" i="1" s="1"/>
  <c r="E429" i="1" s="1"/>
  <c r="M426" i="1" l="1"/>
  <c r="N427" i="1"/>
  <c r="L426" i="1"/>
  <c r="K425" i="1"/>
  <c r="C431" i="1"/>
  <c r="D430" i="1"/>
  <c r="F430" i="1" s="1"/>
  <c r="E430" i="1" s="1"/>
  <c r="M427" i="1" l="1"/>
  <c r="N428" i="1"/>
  <c r="L427" i="1"/>
  <c r="K426" i="1"/>
  <c r="C432" i="1"/>
  <c r="D431" i="1"/>
  <c r="F431" i="1" s="1"/>
  <c r="E431" i="1" s="1"/>
  <c r="M428" i="1" l="1"/>
  <c r="N429" i="1"/>
  <c r="L428" i="1"/>
  <c r="K427" i="1"/>
  <c r="C433" i="1"/>
  <c r="D432" i="1"/>
  <c r="F432" i="1" s="1"/>
  <c r="E432" i="1" s="1"/>
  <c r="M429" i="1" l="1"/>
  <c r="N430" i="1"/>
  <c r="L429" i="1"/>
  <c r="K428" i="1"/>
  <c r="C434" i="1"/>
  <c r="D433" i="1"/>
  <c r="F433" i="1" s="1"/>
  <c r="E433" i="1" s="1"/>
  <c r="M430" i="1" l="1"/>
  <c r="N431" i="1"/>
  <c r="L430" i="1"/>
  <c r="K429" i="1"/>
  <c r="C435" i="1"/>
  <c r="D434" i="1"/>
  <c r="F434" i="1" s="1"/>
  <c r="E434" i="1" s="1"/>
  <c r="M431" i="1" l="1"/>
  <c r="N432" i="1"/>
  <c r="L431" i="1"/>
  <c r="K430" i="1"/>
  <c r="C436" i="1"/>
  <c r="D435" i="1"/>
  <c r="F435" i="1" s="1"/>
  <c r="E435" i="1" s="1"/>
  <c r="M432" i="1" l="1"/>
  <c r="N433" i="1"/>
  <c r="L432" i="1"/>
  <c r="K431" i="1"/>
  <c r="C437" i="1"/>
  <c r="D436" i="1"/>
  <c r="F436" i="1" s="1"/>
  <c r="E436" i="1" s="1"/>
  <c r="M433" i="1" l="1"/>
  <c r="N434" i="1"/>
  <c r="L433" i="1"/>
  <c r="K432" i="1"/>
  <c r="C438" i="1"/>
  <c r="D437" i="1"/>
  <c r="F437" i="1" s="1"/>
  <c r="E437" i="1" s="1"/>
  <c r="M434" i="1" l="1"/>
  <c r="N435" i="1"/>
  <c r="L434" i="1"/>
  <c r="K433" i="1"/>
  <c r="C439" i="1"/>
  <c r="D438" i="1"/>
  <c r="F438" i="1" s="1"/>
  <c r="E438" i="1" s="1"/>
  <c r="M435" i="1" l="1"/>
  <c r="N436" i="1"/>
  <c r="L435" i="1"/>
  <c r="K434" i="1"/>
  <c r="C440" i="1"/>
  <c r="D439" i="1"/>
  <c r="F439" i="1" s="1"/>
  <c r="E439" i="1" s="1"/>
  <c r="M436" i="1" l="1"/>
  <c r="N437" i="1"/>
  <c r="L436" i="1"/>
  <c r="K435" i="1"/>
  <c r="C441" i="1"/>
  <c r="D440" i="1"/>
  <c r="F440" i="1" s="1"/>
  <c r="E440" i="1" s="1"/>
  <c r="M437" i="1" l="1"/>
  <c r="N438" i="1"/>
  <c r="L437" i="1"/>
  <c r="K436" i="1"/>
  <c r="C442" i="1"/>
  <c r="D441" i="1"/>
  <c r="F441" i="1" s="1"/>
  <c r="E441" i="1" s="1"/>
  <c r="M438" i="1" l="1"/>
  <c r="N439" i="1"/>
  <c r="L438" i="1"/>
  <c r="K437" i="1"/>
  <c r="C443" i="1"/>
  <c r="D442" i="1"/>
  <c r="F442" i="1" s="1"/>
  <c r="E442" i="1" s="1"/>
  <c r="M439" i="1" l="1"/>
  <c r="N440" i="1"/>
  <c r="L439" i="1"/>
  <c r="K438" i="1"/>
  <c r="C444" i="1"/>
  <c r="D443" i="1"/>
  <c r="F443" i="1" s="1"/>
  <c r="E443" i="1" s="1"/>
  <c r="M440" i="1" l="1"/>
  <c r="N441" i="1"/>
  <c r="L440" i="1"/>
  <c r="K439" i="1"/>
  <c r="C445" i="1"/>
  <c r="D444" i="1"/>
  <c r="F444" i="1" s="1"/>
  <c r="E444" i="1" s="1"/>
  <c r="M441" i="1" l="1"/>
  <c r="N442" i="1"/>
  <c r="L441" i="1"/>
  <c r="K440" i="1"/>
  <c r="C446" i="1"/>
  <c r="D445" i="1"/>
  <c r="F445" i="1" s="1"/>
  <c r="E445" i="1" s="1"/>
  <c r="M442" i="1" l="1"/>
  <c r="N443" i="1"/>
  <c r="L442" i="1"/>
  <c r="K441" i="1"/>
  <c r="C447" i="1"/>
  <c r="D446" i="1"/>
  <c r="F446" i="1" s="1"/>
  <c r="E446" i="1" s="1"/>
  <c r="M443" i="1" l="1"/>
  <c r="N444" i="1"/>
  <c r="L443" i="1"/>
  <c r="K442" i="1"/>
  <c r="C448" i="1"/>
  <c r="D447" i="1"/>
  <c r="F447" i="1" s="1"/>
  <c r="E447" i="1" s="1"/>
  <c r="M444" i="1" l="1"/>
  <c r="N445" i="1"/>
  <c r="L444" i="1"/>
  <c r="K443" i="1"/>
  <c r="C449" i="1"/>
  <c r="D448" i="1"/>
  <c r="F448" i="1" s="1"/>
  <c r="E448" i="1" s="1"/>
  <c r="M445" i="1" l="1"/>
  <c r="N446" i="1"/>
  <c r="L445" i="1"/>
  <c r="K444" i="1"/>
  <c r="C450" i="1"/>
  <c r="D449" i="1"/>
  <c r="F449" i="1" s="1"/>
  <c r="E449" i="1" s="1"/>
  <c r="M446" i="1" l="1"/>
  <c r="N447" i="1"/>
  <c r="L446" i="1"/>
  <c r="K445" i="1"/>
  <c r="C451" i="1"/>
  <c r="D450" i="1"/>
  <c r="F450" i="1" s="1"/>
  <c r="E450" i="1" s="1"/>
  <c r="M447" i="1" l="1"/>
  <c r="N448" i="1"/>
  <c r="L447" i="1"/>
  <c r="K446" i="1"/>
  <c r="C452" i="1"/>
  <c r="D451" i="1"/>
  <c r="F451" i="1" s="1"/>
  <c r="E451" i="1" s="1"/>
  <c r="M448" i="1" l="1"/>
  <c r="N449" i="1"/>
  <c r="L448" i="1"/>
  <c r="K447" i="1"/>
  <c r="C453" i="1"/>
  <c r="D452" i="1"/>
  <c r="F452" i="1" s="1"/>
  <c r="E452" i="1" s="1"/>
  <c r="M449" i="1" l="1"/>
  <c r="N450" i="1"/>
  <c r="L449" i="1"/>
  <c r="K448" i="1"/>
  <c r="C454" i="1"/>
  <c r="D453" i="1"/>
  <c r="F453" i="1" s="1"/>
  <c r="E453" i="1" s="1"/>
  <c r="M450" i="1" l="1"/>
  <c r="N451" i="1"/>
  <c r="L450" i="1"/>
  <c r="K449" i="1"/>
  <c r="C455" i="1"/>
  <c r="D454" i="1"/>
  <c r="F454" i="1" s="1"/>
  <c r="E454" i="1" s="1"/>
  <c r="M451" i="1" l="1"/>
  <c r="N452" i="1"/>
  <c r="L451" i="1"/>
  <c r="K450" i="1"/>
  <c r="C456" i="1"/>
  <c r="D455" i="1"/>
  <c r="F455" i="1" s="1"/>
  <c r="E455" i="1" s="1"/>
  <c r="M452" i="1" l="1"/>
  <c r="N453" i="1"/>
  <c r="L452" i="1"/>
  <c r="K451" i="1"/>
  <c r="C457" i="1"/>
  <c r="D456" i="1"/>
  <c r="F456" i="1" s="1"/>
  <c r="E456" i="1" s="1"/>
  <c r="M453" i="1" l="1"/>
  <c r="N454" i="1"/>
  <c r="L453" i="1"/>
  <c r="K452" i="1"/>
  <c r="C458" i="1"/>
  <c r="D457" i="1"/>
  <c r="F457" i="1" s="1"/>
  <c r="E457" i="1" s="1"/>
  <c r="M454" i="1" l="1"/>
  <c r="N455" i="1"/>
  <c r="L454" i="1"/>
  <c r="K453" i="1"/>
  <c r="C459" i="1"/>
  <c r="D458" i="1"/>
  <c r="F458" i="1" s="1"/>
  <c r="E458" i="1" s="1"/>
  <c r="M455" i="1" l="1"/>
  <c r="N456" i="1"/>
  <c r="L455" i="1"/>
  <c r="K454" i="1"/>
  <c r="C460" i="1"/>
  <c r="D459" i="1"/>
  <c r="F459" i="1" s="1"/>
  <c r="E459" i="1" s="1"/>
  <c r="M456" i="1" l="1"/>
  <c r="N457" i="1"/>
  <c r="L456" i="1"/>
  <c r="K455" i="1"/>
  <c r="C461" i="1"/>
  <c r="D460" i="1"/>
  <c r="F460" i="1" s="1"/>
  <c r="E460" i="1" s="1"/>
  <c r="M457" i="1" l="1"/>
  <c r="N458" i="1"/>
  <c r="L457" i="1"/>
  <c r="K456" i="1"/>
  <c r="C462" i="1"/>
  <c r="D461" i="1"/>
  <c r="F461" i="1" s="1"/>
  <c r="E461" i="1" s="1"/>
  <c r="M458" i="1" l="1"/>
  <c r="N459" i="1"/>
  <c r="L458" i="1"/>
  <c r="K457" i="1"/>
  <c r="C463" i="1"/>
  <c r="D462" i="1"/>
  <c r="F462" i="1" s="1"/>
  <c r="E462" i="1" s="1"/>
  <c r="M459" i="1" l="1"/>
  <c r="N460" i="1"/>
  <c r="L459" i="1"/>
  <c r="K458" i="1"/>
  <c r="C464" i="1"/>
  <c r="D463" i="1"/>
  <c r="F463" i="1" s="1"/>
  <c r="E463" i="1" s="1"/>
  <c r="M460" i="1" l="1"/>
  <c r="N461" i="1"/>
  <c r="L460" i="1"/>
  <c r="K459" i="1"/>
  <c r="C465" i="1"/>
  <c r="D464" i="1"/>
  <c r="F464" i="1" s="1"/>
  <c r="E464" i="1" s="1"/>
  <c r="M461" i="1" l="1"/>
  <c r="N462" i="1"/>
  <c r="L461" i="1"/>
  <c r="K460" i="1"/>
  <c r="C466" i="1"/>
  <c r="D465" i="1"/>
  <c r="F465" i="1" s="1"/>
  <c r="E465" i="1" s="1"/>
  <c r="M462" i="1" l="1"/>
  <c r="N463" i="1"/>
  <c r="L462" i="1"/>
  <c r="K461" i="1"/>
  <c r="C467" i="1"/>
  <c r="D466" i="1"/>
  <c r="F466" i="1" s="1"/>
  <c r="E466" i="1" s="1"/>
  <c r="M463" i="1" l="1"/>
  <c r="N464" i="1"/>
  <c r="L463" i="1"/>
  <c r="K462" i="1"/>
  <c r="C468" i="1"/>
  <c r="D467" i="1"/>
  <c r="F467" i="1" s="1"/>
  <c r="E467" i="1" s="1"/>
  <c r="M464" i="1" l="1"/>
  <c r="N465" i="1"/>
  <c r="L464" i="1"/>
  <c r="K463" i="1"/>
  <c r="C469" i="1"/>
  <c r="D468" i="1"/>
  <c r="F468" i="1" s="1"/>
  <c r="E468" i="1" s="1"/>
  <c r="M465" i="1" l="1"/>
  <c r="N466" i="1"/>
  <c r="L465" i="1"/>
  <c r="K464" i="1"/>
  <c r="C470" i="1"/>
  <c r="D469" i="1"/>
  <c r="F469" i="1" s="1"/>
  <c r="E469" i="1" s="1"/>
  <c r="M466" i="1" l="1"/>
  <c r="N467" i="1"/>
  <c r="L466" i="1"/>
  <c r="K465" i="1"/>
  <c r="C471" i="1"/>
  <c r="D470" i="1"/>
  <c r="F470" i="1" s="1"/>
  <c r="E470" i="1" s="1"/>
  <c r="M467" i="1" l="1"/>
  <c r="N468" i="1"/>
  <c r="L467" i="1"/>
  <c r="K466" i="1"/>
  <c r="C472" i="1"/>
  <c r="D471" i="1"/>
  <c r="F471" i="1" s="1"/>
  <c r="E471" i="1" s="1"/>
  <c r="M468" i="1" l="1"/>
  <c r="N469" i="1"/>
  <c r="L468" i="1"/>
  <c r="K467" i="1"/>
  <c r="C473" i="1"/>
  <c r="D472" i="1"/>
  <c r="F472" i="1" s="1"/>
  <c r="E472" i="1" s="1"/>
  <c r="M469" i="1" l="1"/>
  <c r="N470" i="1"/>
  <c r="L469" i="1"/>
  <c r="K468" i="1"/>
  <c r="C474" i="1"/>
  <c r="D473" i="1"/>
  <c r="F473" i="1" s="1"/>
  <c r="E473" i="1" s="1"/>
  <c r="M470" i="1" l="1"/>
  <c r="N471" i="1"/>
  <c r="L470" i="1"/>
  <c r="K469" i="1"/>
  <c r="C475" i="1"/>
  <c r="D474" i="1"/>
  <c r="F474" i="1" s="1"/>
  <c r="E474" i="1" s="1"/>
  <c r="M471" i="1" l="1"/>
  <c r="N472" i="1"/>
  <c r="L471" i="1"/>
  <c r="K470" i="1"/>
  <c r="C476" i="1"/>
  <c r="D475" i="1"/>
  <c r="F475" i="1" s="1"/>
  <c r="E475" i="1" s="1"/>
  <c r="M472" i="1" l="1"/>
  <c r="N473" i="1"/>
  <c r="L472" i="1"/>
  <c r="K471" i="1"/>
  <c r="C477" i="1"/>
  <c r="D476" i="1"/>
  <c r="F476" i="1" s="1"/>
  <c r="E476" i="1" s="1"/>
  <c r="M473" i="1" l="1"/>
  <c r="N474" i="1"/>
  <c r="L473" i="1"/>
  <c r="K472" i="1"/>
  <c r="C478" i="1"/>
  <c r="D477" i="1"/>
  <c r="F477" i="1" s="1"/>
  <c r="E477" i="1" s="1"/>
  <c r="M474" i="1" l="1"/>
  <c r="N475" i="1"/>
  <c r="L474" i="1"/>
  <c r="K473" i="1"/>
  <c r="C479" i="1"/>
  <c r="D478" i="1"/>
  <c r="F478" i="1" s="1"/>
  <c r="E478" i="1" s="1"/>
  <c r="M475" i="1" l="1"/>
  <c r="N476" i="1"/>
  <c r="L475" i="1"/>
  <c r="K474" i="1"/>
  <c r="C480" i="1"/>
  <c r="D479" i="1"/>
  <c r="F479" i="1" s="1"/>
  <c r="E479" i="1" s="1"/>
  <c r="M476" i="1" l="1"/>
  <c r="N477" i="1"/>
  <c r="L476" i="1"/>
  <c r="K475" i="1"/>
  <c r="C481" i="1"/>
  <c r="D480" i="1"/>
  <c r="F480" i="1" s="1"/>
  <c r="E480" i="1" s="1"/>
  <c r="M477" i="1" l="1"/>
  <c r="N478" i="1"/>
  <c r="L477" i="1"/>
  <c r="K476" i="1"/>
  <c r="C482" i="1"/>
  <c r="D481" i="1"/>
  <c r="F481" i="1" s="1"/>
  <c r="E481" i="1" s="1"/>
  <c r="M478" i="1" l="1"/>
  <c r="N479" i="1"/>
  <c r="L478" i="1"/>
  <c r="K477" i="1"/>
  <c r="C483" i="1"/>
  <c r="D482" i="1"/>
  <c r="F482" i="1" s="1"/>
  <c r="E482" i="1" s="1"/>
  <c r="M479" i="1" l="1"/>
  <c r="N480" i="1"/>
  <c r="L479" i="1"/>
  <c r="K478" i="1"/>
  <c r="C484" i="1"/>
  <c r="D483" i="1"/>
  <c r="F483" i="1" s="1"/>
  <c r="E483" i="1" s="1"/>
  <c r="M480" i="1" l="1"/>
  <c r="N481" i="1"/>
  <c r="L480" i="1"/>
  <c r="K479" i="1"/>
  <c r="C485" i="1"/>
  <c r="D484" i="1"/>
  <c r="F484" i="1" s="1"/>
  <c r="E484" i="1" s="1"/>
  <c r="M481" i="1" l="1"/>
  <c r="N482" i="1"/>
  <c r="L481" i="1"/>
  <c r="K480" i="1"/>
  <c r="C486" i="1"/>
  <c r="D485" i="1"/>
  <c r="F485" i="1" s="1"/>
  <c r="E485" i="1" s="1"/>
  <c r="M482" i="1" l="1"/>
  <c r="N483" i="1"/>
  <c r="L482" i="1"/>
  <c r="K481" i="1"/>
  <c r="C487" i="1"/>
  <c r="D486" i="1"/>
  <c r="F486" i="1" s="1"/>
  <c r="E486" i="1" s="1"/>
  <c r="M483" i="1" l="1"/>
  <c r="N484" i="1"/>
  <c r="L483" i="1"/>
  <c r="K482" i="1"/>
  <c r="C488" i="1"/>
  <c r="D487" i="1"/>
  <c r="F487" i="1" s="1"/>
  <c r="E487" i="1" s="1"/>
  <c r="M484" i="1" l="1"/>
  <c r="N485" i="1"/>
  <c r="L484" i="1"/>
  <c r="K483" i="1"/>
  <c r="C489" i="1"/>
  <c r="D488" i="1"/>
  <c r="F488" i="1" s="1"/>
  <c r="E488" i="1" s="1"/>
  <c r="M485" i="1" l="1"/>
  <c r="N486" i="1"/>
  <c r="L485" i="1"/>
  <c r="K484" i="1"/>
  <c r="C490" i="1"/>
  <c r="D489" i="1"/>
  <c r="F489" i="1" s="1"/>
  <c r="E489" i="1" s="1"/>
  <c r="M486" i="1" l="1"/>
  <c r="N487" i="1"/>
  <c r="L486" i="1"/>
  <c r="K485" i="1"/>
  <c r="C491" i="1"/>
  <c r="D490" i="1"/>
  <c r="F490" i="1" s="1"/>
  <c r="E490" i="1" s="1"/>
  <c r="M487" i="1" l="1"/>
  <c r="N488" i="1"/>
  <c r="L487" i="1"/>
  <c r="K486" i="1"/>
  <c r="C492" i="1"/>
  <c r="D491" i="1"/>
  <c r="F491" i="1" s="1"/>
  <c r="E491" i="1" s="1"/>
  <c r="M488" i="1" l="1"/>
  <c r="N489" i="1"/>
  <c r="L488" i="1"/>
  <c r="K487" i="1"/>
  <c r="C493" i="1"/>
  <c r="D492" i="1"/>
  <c r="F492" i="1" s="1"/>
  <c r="E492" i="1" s="1"/>
  <c r="M489" i="1" l="1"/>
  <c r="N490" i="1"/>
  <c r="L489" i="1"/>
  <c r="K488" i="1"/>
  <c r="C494" i="1"/>
  <c r="D493" i="1"/>
  <c r="F493" i="1" s="1"/>
  <c r="E493" i="1" s="1"/>
  <c r="M490" i="1" l="1"/>
  <c r="N491" i="1"/>
  <c r="L490" i="1"/>
  <c r="K489" i="1"/>
  <c r="C495" i="1"/>
  <c r="D494" i="1"/>
  <c r="F494" i="1" s="1"/>
  <c r="E494" i="1" s="1"/>
  <c r="M491" i="1" l="1"/>
  <c r="N492" i="1"/>
  <c r="L491" i="1"/>
  <c r="K490" i="1"/>
  <c r="C496" i="1"/>
  <c r="D495" i="1"/>
  <c r="F495" i="1" s="1"/>
  <c r="E495" i="1" s="1"/>
  <c r="M492" i="1" l="1"/>
  <c r="N493" i="1"/>
  <c r="L492" i="1"/>
  <c r="K491" i="1"/>
  <c r="C497" i="1"/>
  <c r="D496" i="1"/>
  <c r="F496" i="1" s="1"/>
  <c r="E496" i="1" s="1"/>
  <c r="M493" i="1" l="1"/>
  <c r="N494" i="1"/>
  <c r="L493" i="1"/>
  <c r="K492" i="1"/>
  <c r="C498" i="1"/>
  <c r="D497" i="1"/>
  <c r="F497" i="1" s="1"/>
  <c r="E497" i="1" s="1"/>
  <c r="M494" i="1" l="1"/>
  <c r="N495" i="1"/>
  <c r="L494" i="1"/>
  <c r="K493" i="1"/>
  <c r="C499" i="1"/>
  <c r="D498" i="1"/>
  <c r="F498" i="1" s="1"/>
  <c r="E498" i="1" s="1"/>
  <c r="M495" i="1" l="1"/>
  <c r="N496" i="1"/>
  <c r="L495" i="1"/>
  <c r="K494" i="1"/>
  <c r="C500" i="1"/>
  <c r="D499" i="1"/>
  <c r="F499" i="1" s="1"/>
  <c r="E499" i="1" s="1"/>
  <c r="M496" i="1" l="1"/>
  <c r="N497" i="1"/>
  <c r="L496" i="1"/>
  <c r="K495" i="1"/>
  <c r="C501" i="1"/>
  <c r="D500" i="1"/>
  <c r="F500" i="1" s="1"/>
  <c r="E500" i="1" s="1"/>
  <c r="M497" i="1" l="1"/>
  <c r="N498" i="1"/>
  <c r="L497" i="1"/>
  <c r="K496" i="1"/>
  <c r="C502" i="1"/>
  <c r="D501" i="1"/>
  <c r="F501" i="1" s="1"/>
  <c r="E501" i="1" s="1"/>
  <c r="M498" i="1" l="1"/>
  <c r="N499" i="1"/>
  <c r="L498" i="1"/>
  <c r="K497" i="1"/>
  <c r="C503" i="1"/>
  <c r="D502" i="1"/>
  <c r="F502" i="1" s="1"/>
  <c r="E502" i="1" s="1"/>
  <c r="M499" i="1" l="1"/>
  <c r="N500" i="1"/>
  <c r="L499" i="1"/>
  <c r="K498" i="1"/>
  <c r="C504" i="1"/>
  <c r="D503" i="1"/>
  <c r="F503" i="1" s="1"/>
  <c r="E503" i="1" s="1"/>
  <c r="M500" i="1" l="1"/>
  <c r="N501" i="1"/>
  <c r="L500" i="1"/>
  <c r="K499" i="1"/>
  <c r="C505" i="1"/>
  <c r="D504" i="1"/>
  <c r="F504" i="1" s="1"/>
  <c r="E504" i="1" s="1"/>
  <c r="M501" i="1" l="1"/>
  <c r="N502" i="1"/>
  <c r="L501" i="1"/>
  <c r="K500" i="1"/>
  <c r="C506" i="1"/>
  <c r="D505" i="1"/>
  <c r="F505" i="1" s="1"/>
  <c r="E505" i="1" s="1"/>
  <c r="M502" i="1" l="1"/>
  <c r="N503" i="1"/>
  <c r="L502" i="1"/>
  <c r="K501" i="1"/>
  <c r="C507" i="1"/>
  <c r="D506" i="1"/>
  <c r="F506" i="1" s="1"/>
  <c r="E506" i="1" s="1"/>
  <c r="M503" i="1" l="1"/>
  <c r="N504" i="1"/>
  <c r="L503" i="1"/>
  <c r="K502" i="1"/>
  <c r="C508" i="1"/>
  <c r="D507" i="1"/>
  <c r="F507" i="1" s="1"/>
  <c r="E507" i="1" s="1"/>
  <c r="M504" i="1" l="1"/>
  <c r="N505" i="1"/>
  <c r="L504" i="1"/>
  <c r="K503" i="1"/>
  <c r="C509" i="1"/>
  <c r="D508" i="1"/>
  <c r="F508" i="1" s="1"/>
  <c r="E508" i="1" s="1"/>
  <c r="M505" i="1" l="1"/>
  <c r="N506" i="1"/>
  <c r="L505" i="1"/>
  <c r="K504" i="1"/>
  <c r="C510" i="1"/>
  <c r="D509" i="1"/>
  <c r="F509" i="1" s="1"/>
  <c r="E509" i="1" s="1"/>
  <c r="M506" i="1" l="1"/>
  <c r="N507" i="1"/>
  <c r="L506" i="1"/>
  <c r="K505" i="1"/>
  <c r="C511" i="1"/>
  <c r="D510" i="1"/>
  <c r="F510" i="1" s="1"/>
  <c r="E510" i="1" s="1"/>
  <c r="M507" i="1" l="1"/>
  <c r="N508" i="1"/>
  <c r="L507" i="1"/>
  <c r="K506" i="1"/>
  <c r="C512" i="1"/>
  <c r="D511" i="1"/>
  <c r="F511" i="1" s="1"/>
  <c r="E511" i="1" s="1"/>
  <c r="M508" i="1" l="1"/>
  <c r="N509" i="1"/>
  <c r="L508" i="1"/>
  <c r="K507" i="1"/>
  <c r="C513" i="1"/>
  <c r="D512" i="1"/>
  <c r="F512" i="1" s="1"/>
  <c r="E512" i="1" s="1"/>
  <c r="M509" i="1" l="1"/>
  <c r="N510" i="1"/>
  <c r="L509" i="1"/>
  <c r="K508" i="1"/>
  <c r="C514" i="1"/>
  <c r="D513" i="1"/>
  <c r="F513" i="1" s="1"/>
  <c r="E513" i="1" s="1"/>
  <c r="M510" i="1" l="1"/>
  <c r="N511" i="1"/>
  <c r="L510" i="1"/>
  <c r="K509" i="1"/>
  <c r="C515" i="1"/>
  <c r="D514" i="1"/>
  <c r="F514" i="1" s="1"/>
  <c r="E514" i="1" s="1"/>
  <c r="M511" i="1" l="1"/>
  <c r="N512" i="1"/>
  <c r="L511" i="1"/>
  <c r="K510" i="1"/>
  <c r="C516" i="1"/>
  <c r="D515" i="1"/>
  <c r="F515" i="1" s="1"/>
  <c r="E515" i="1" s="1"/>
  <c r="M512" i="1" l="1"/>
  <c r="N513" i="1"/>
  <c r="L512" i="1"/>
  <c r="K511" i="1"/>
  <c r="C517" i="1"/>
  <c r="D516" i="1"/>
  <c r="F516" i="1" s="1"/>
  <c r="E516" i="1" s="1"/>
  <c r="M513" i="1" l="1"/>
  <c r="N514" i="1"/>
  <c r="L513" i="1"/>
  <c r="K512" i="1"/>
  <c r="C518" i="1"/>
  <c r="D517" i="1"/>
  <c r="F517" i="1" s="1"/>
  <c r="E517" i="1" s="1"/>
  <c r="M514" i="1" l="1"/>
  <c r="N515" i="1"/>
  <c r="L514" i="1"/>
  <c r="K513" i="1"/>
  <c r="C519" i="1"/>
  <c r="D518" i="1"/>
  <c r="F518" i="1" s="1"/>
  <c r="E518" i="1" s="1"/>
  <c r="M515" i="1" l="1"/>
  <c r="N516" i="1"/>
  <c r="L515" i="1"/>
  <c r="K514" i="1"/>
  <c r="C520" i="1"/>
  <c r="D519" i="1"/>
  <c r="F519" i="1" s="1"/>
  <c r="E519" i="1" s="1"/>
  <c r="M516" i="1" l="1"/>
  <c r="N517" i="1"/>
  <c r="L516" i="1"/>
  <c r="K515" i="1"/>
  <c r="C521" i="1"/>
  <c r="D520" i="1"/>
  <c r="F520" i="1" s="1"/>
  <c r="E520" i="1" s="1"/>
  <c r="M517" i="1" l="1"/>
  <c r="N518" i="1"/>
  <c r="L517" i="1"/>
  <c r="K516" i="1"/>
  <c r="C522" i="1"/>
  <c r="D521" i="1"/>
  <c r="F521" i="1" s="1"/>
  <c r="E521" i="1" s="1"/>
  <c r="M518" i="1" l="1"/>
  <c r="N519" i="1"/>
  <c r="L518" i="1"/>
  <c r="K517" i="1"/>
  <c r="C523" i="1"/>
  <c r="D522" i="1"/>
  <c r="F522" i="1" s="1"/>
  <c r="E522" i="1" s="1"/>
  <c r="M519" i="1" l="1"/>
  <c r="N520" i="1"/>
  <c r="L519" i="1"/>
  <c r="K518" i="1"/>
  <c r="C524" i="1"/>
  <c r="D523" i="1"/>
  <c r="F523" i="1" s="1"/>
  <c r="E523" i="1" s="1"/>
  <c r="M520" i="1" l="1"/>
  <c r="N521" i="1"/>
  <c r="L520" i="1"/>
  <c r="K519" i="1"/>
  <c r="C525" i="1"/>
  <c r="D524" i="1"/>
  <c r="F524" i="1" s="1"/>
  <c r="E524" i="1" s="1"/>
  <c r="M521" i="1" l="1"/>
  <c r="N522" i="1"/>
  <c r="L521" i="1"/>
  <c r="K520" i="1"/>
  <c r="C526" i="1"/>
  <c r="D525" i="1"/>
  <c r="F525" i="1" s="1"/>
  <c r="E525" i="1" s="1"/>
  <c r="M522" i="1" l="1"/>
  <c r="N523" i="1"/>
  <c r="L522" i="1"/>
  <c r="K521" i="1"/>
  <c r="C527" i="1"/>
  <c r="D526" i="1"/>
  <c r="F526" i="1" s="1"/>
  <c r="E526" i="1" s="1"/>
  <c r="M523" i="1" l="1"/>
  <c r="N524" i="1"/>
  <c r="L523" i="1"/>
  <c r="K522" i="1"/>
  <c r="C528" i="1"/>
  <c r="D527" i="1"/>
  <c r="F527" i="1" s="1"/>
  <c r="E527" i="1" s="1"/>
  <c r="M524" i="1" l="1"/>
  <c r="N525" i="1"/>
  <c r="L524" i="1"/>
  <c r="K523" i="1"/>
  <c r="C529" i="1"/>
  <c r="D528" i="1"/>
  <c r="F528" i="1" s="1"/>
  <c r="E528" i="1" s="1"/>
  <c r="M525" i="1" l="1"/>
  <c r="N526" i="1"/>
  <c r="L525" i="1"/>
  <c r="K524" i="1"/>
  <c r="C530" i="1"/>
  <c r="D529" i="1"/>
  <c r="F529" i="1" s="1"/>
  <c r="E529" i="1" s="1"/>
  <c r="M526" i="1" l="1"/>
  <c r="N527" i="1"/>
  <c r="L526" i="1"/>
  <c r="K525" i="1"/>
  <c r="C531" i="1"/>
  <c r="D530" i="1"/>
  <c r="F530" i="1" s="1"/>
  <c r="E530" i="1" s="1"/>
  <c r="M527" i="1" l="1"/>
  <c r="N528" i="1"/>
  <c r="L527" i="1"/>
  <c r="K526" i="1"/>
  <c r="C532" i="1"/>
  <c r="D531" i="1"/>
  <c r="F531" i="1" s="1"/>
  <c r="E531" i="1" s="1"/>
  <c r="M528" i="1" l="1"/>
  <c r="N529" i="1"/>
  <c r="L528" i="1"/>
  <c r="K527" i="1"/>
  <c r="C533" i="1"/>
  <c r="D532" i="1"/>
  <c r="F532" i="1" s="1"/>
  <c r="E532" i="1" s="1"/>
  <c r="M529" i="1" l="1"/>
  <c r="N530" i="1"/>
  <c r="L529" i="1"/>
  <c r="K528" i="1"/>
  <c r="C534" i="1"/>
  <c r="D533" i="1"/>
  <c r="F533" i="1" s="1"/>
  <c r="E533" i="1" s="1"/>
  <c r="M530" i="1" l="1"/>
  <c r="N531" i="1"/>
  <c r="L530" i="1"/>
  <c r="K529" i="1"/>
  <c r="C535" i="1"/>
  <c r="D534" i="1"/>
  <c r="F534" i="1" s="1"/>
  <c r="E534" i="1" s="1"/>
  <c r="M531" i="1" l="1"/>
  <c r="N532" i="1"/>
  <c r="L531" i="1"/>
  <c r="K530" i="1"/>
  <c r="C536" i="1"/>
  <c r="D535" i="1"/>
  <c r="F535" i="1" s="1"/>
  <c r="E535" i="1" s="1"/>
  <c r="M532" i="1" l="1"/>
  <c r="N533" i="1"/>
  <c r="L532" i="1"/>
  <c r="K531" i="1"/>
  <c r="C537" i="1"/>
  <c r="D536" i="1"/>
  <c r="F536" i="1" s="1"/>
  <c r="E536" i="1" s="1"/>
  <c r="M533" i="1" l="1"/>
  <c r="N534" i="1"/>
  <c r="L533" i="1"/>
  <c r="K532" i="1"/>
  <c r="C538" i="1"/>
  <c r="D537" i="1"/>
  <c r="F537" i="1" s="1"/>
  <c r="E537" i="1" s="1"/>
  <c r="M534" i="1" l="1"/>
  <c r="N535" i="1"/>
  <c r="L534" i="1"/>
  <c r="K533" i="1"/>
  <c r="C539" i="1"/>
  <c r="D538" i="1"/>
  <c r="F538" i="1" s="1"/>
  <c r="E538" i="1" s="1"/>
  <c r="M535" i="1" l="1"/>
  <c r="N536" i="1"/>
  <c r="L535" i="1"/>
  <c r="K534" i="1"/>
  <c r="C540" i="1"/>
  <c r="D539" i="1"/>
  <c r="F539" i="1" s="1"/>
  <c r="E539" i="1" s="1"/>
  <c r="M536" i="1" l="1"/>
  <c r="N537" i="1"/>
  <c r="L536" i="1"/>
  <c r="K535" i="1"/>
  <c r="C541" i="1"/>
  <c r="D540" i="1"/>
  <c r="F540" i="1" s="1"/>
  <c r="E540" i="1" s="1"/>
  <c r="M537" i="1" l="1"/>
  <c r="N538" i="1"/>
  <c r="L537" i="1"/>
  <c r="K536" i="1"/>
  <c r="C542" i="1"/>
  <c r="D541" i="1"/>
  <c r="F541" i="1" s="1"/>
  <c r="E541" i="1" s="1"/>
  <c r="M538" i="1" l="1"/>
  <c r="N539" i="1"/>
  <c r="L538" i="1"/>
  <c r="K537" i="1"/>
  <c r="C543" i="1"/>
  <c r="D542" i="1"/>
  <c r="F542" i="1" s="1"/>
  <c r="E542" i="1" s="1"/>
  <c r="M539" i="1" l="1"/>
  <c r="N540" i="1"/>
  <c r="L539" i="1"/>
  <c r="K538" i="1"/>
  <c r="C544" i="1"/>
  <c r="D543" i="1"/>
  <c r="F543" i="1" s="1"/>
  <c r="E543" i="1" s="1"/>
  <c r="M540" i="1" l="1"/>
  <c r="N541" i="1"/>
  <c r="L540" i="1"/>
  <c r="K539" i="1"/>
  <c r="C545" i="1"/>
  <c r="D544" i="1"/>
  <c r="F544" i="1" s="1"/>
  <c r="E544" i="1" s="1"/>
  <c r="M541" i="1" l="1"/>
  <c r="N542" i="1"/>
  <c r="L541" i="1"/>
  <c r="K540" i="1"/>
  <c r="C546" i="1"/>
  <c r="D545" i="1"/>
  <c r="F545" i="1" s="1"/>
  <c r="E545" i="1" s="1"/>
  <c r="M542" i="1" l="1"/>
  <c r="N543" i="1"/>
  <c r="L542" i="1"/>
  <c r="K541" i="1"/>
  <c r="C547" i="1"/>
  <c r="D546" i="1"/>
  <c r="F546" i="1" s="1"/>
  <c r="E546" i="1" s="1"/>
  <c r="M543" i="1" l="1"/>
  <c r="N544" i="1"/>
  <c r="L543" i="1"/>
  <c r="K542" i="1"/>
  <c r="C548" i="1"/>
  <c r="D547" i="1"/>
  <c r="F547" i="1" s="1"/>
  <c r="E547" i="1" s="1"/>
  <c r="M544" i="1" l="1"/>
  <c r="N545" i="1"/>
  <c r="L544" i="1"/>
  <c r="K543" i="1"/>
  <c r="C549" i="1"/>
  <c r="D548" i="1"/>
  <c r="F548" i="1" s="1"/>
  <c r="E548" i="1" s="1"/>
  <c r="M545" i="1" l="1"/>
  <c r="N546" i="1"/>
  <c r="L545" i="1"/>
  <c r="K544" i="1"/>
  <c r="C550" i="1"/>
  <c r="D549" i="1"/>
  <c r="F549" i="1" s="1"/>
  <c r="E549" i="1" s="1"/>
  <c r="M546" i="1" l="1"/>
  <c r="N547" i="1"/>
  <c r="L546" i="1"/>
  <c r="K545" i="1"/>
  <c r="C551" i="1"/>
  <c r="D550" i="1"/>
  <c r="F550" i="1" s="1"/>
  <c r="E550" i="1" s="1"/>
  <c r="M547" i="1" l="1"/>
  <c r="N548" i="1"/>
  <c r="L547" i="1"/>
  <c r="K546" i="1"/>
  <c r="C552" i="1"/>
  <c r="D551" i="1"/>
  <c r="F551" i="1" s="1"/>
  <c r="E551" i="1" s="1"/>
  <c r="M548" i="1" l="1"/>
  <c r="N549" i="1"/>
  <c r="L548" i="1"/>
  <c r="K547" i="1"/>
  <c r="C553" i="1"/>
  <c r="D552" i="1"/>
  <c r="F552" i="1" s="1"/>
  <c r="E552" i="1" s="1"/>
  <c r="M549" i="1" l="1"/>
  <c r="N550" i="1"/>
  <c r="L549" i="1"/>
  <c r="K548" i="1"/>
  <c r="C554" i="1"/>
  <c r="D553" i="1"/>
  <c r="F553" i="1" s="1"/>
  <c r="E553" i="1" s="1"/>
  <c r="M550" i="1" l="1"/>
  <c r="N551" i="1"/>
  <c r="L550" i="1"/>
  <c r="K549" i="1"/>
  <c r="C555" i="1"/>
  <c r="D554" i="1"/>
  <c r="F554" i="1" s="1"/>
  <c r="E554" i="1" s="1"/>
  <c r="M551" i="1" l="1"/>
  <c r="N552" i="1"/>
  <c r="L551" i="1"/>
  <c r="K550" i="1"/>
  <c r="C556" i="1"/>
  <c r="D555" i="1"/>
  <c r="F555" i="1" s="1"/>
  <c r="E555" i="1" s="1"/>
  <c r="M552" i="1" l="1"/>
  <c r="N553" i="1"/>
  <c r="L552" i="1"/>
  <c r="K551" i="1"/>
  <c r="C557" i="1"/>
  <c r="D556" i="1"/>
  <c r="F556" i="1" s="1"/>
  <c r="E556" i="1" s="1"/>
  <c r="M553" i="1" l="1"/>
  <c r="N554" i="1"/>
  <c r="L553" i="1"/>
  <c r="K552" i="1"/>
  <c r="C558" i="1"/>
  <c r="D557" i="1"/>
  <c r="F557" i="1" s="1"/>
  <c r="E557" i="1" s="1"/>
  <c r="M554" i="1" l="1"/>
  <c r="N555" i="1"/>
  <c r="L554" i="1"/>
  <c r="K553" i="1"/>
  <c r="C559" i="1"/>
  <c r="D558" i="1"/>
  <c r="F558" i="1" s="1"/>
  <c r="E558" i="1" s="1"/>
  <c r="M555" i="1" l="1"/>
  <c r="N556" i="1"/>
  <c r="L555" i="1"/>
  <c r="K554" i="1"/>
  <c r="C560" i="1"/>
  <c r="D559" i="1"/>
  <c r="F559" i="1" s="1"/>
  <c r="E559" i="1" s="1"/>
  <c r="M556" i="1" l="1"/>
  <c r="N557" i="1"/>
  <c r="L556" i="1"/>
  <c r="K555" i="1"/>
  <c r="C561" i="1"/>
  <c r="D560" i="1"/>
  <c r="F560" i="1" s="1"/>
  <c r="E560" i="1" s="1"/>
  <c r="M557" i="1" l="1"/>
  <c r="N558" i="1"/>
  <c r="L557" i="1"/>
  <c r="K556" i="1"/>
  <c r="C562" i="1"/>
  <c r="D561" i="1"/>
  <c r="F561" i="1" s="1"/>
  <c r="E561" i="1" s="1"/>
  <c r="M558" i="1" l="1"/>
  <c r="N559" i="1"/>
  <c r="L558" i="1"/>
  <c r="K557" i="1"/>
  <c r="C563" i="1"/>
  <c r="D562" i="1"/>
  <c r="F562" i="1" s="1"/>
  <c r="E562" i="1" s="1"/>
  <c r="M559" i="1" l="1"/>
  <c r="N560" i="1"/>
  <c r="L559" i="1"/>
  <c r="K558" i="1"/>
  <c r="C564" i="1"/>
  <c r="D563" i="1"/>
  <c r="F563" i="1" s="1"/>
  <c r="E563" i="1" s="1"/>
  <c r="M560" i="1" l="1"/>
  <c r="N561" i="1"/>
  <c r="L560" i="1"/>
  <c r="K559" i="1"/>
  <c r="C565" i="1"/>
  <c r="D564" i="1"/>
  <c r="F564" i="1" s="1"/>
  <c r="E564" i="1" s="1"/>
  <c r="M561" i="1" l="1"/>
  <c r="N562" i="1"/>
  <c r="L561" i="1"/>
  <c r="K560" i="1"/>
  <c r="C566" i="1"/>
  <c r="D565" i="1"/>
  <c r="F565" i="1" s="1"/>
  <c r="E565" i="1" s="1"/>
  <c r="M562" i="1" l="1"/>
  <c r="N563" i="1"/>
  <c r="L562" i="1"/>
  <c r="K561" i="1"/>
  <c r="C567" i="1"/>
  <c r="D566" i="1"/>
  <c r="F566" i="1" s="1"/>
  <c r="E566" i="1" s="1"/>
  <c r="M563" i="1" l="1"/>
  <c r="N564" i="1"/>
  <c r="L563" i="1"/>
  <c r="K562" i="1"/>
  <c r="C568" i="1"/>
  <c r="D567" i="1"/>
  <c r="F567" i="1" s="1"/>
  <c r="E567" i="1" s="1"/>
  <c r="M564" i="1" l="1"/>
  <c r="N565" i="1"/>
  <c r="L564" i="1"/>
  <c r="K563" i="1"/>
  <c r="C569" i="1"/>
  <c r="D568" i="1"/>
  <c r="F568" i="1" s="1"/>
  <c r="E568" i="1" s="1"/>
  <c r="M565" i="1" l="1"/>
  <c r="N566" i="1"/>
  <c r="L565" i="1"/>
  <c r="K564" i="1"/>
  <c r="C570" i="1"/>
  <c r="D569" i="1"/>
  <c r="F569" i="1" s="1"/>
  <c r="E569" i="1" s="1"/>
  <c r="M566" i="1" l="1"/>
  <c r="N567" i="1"/>
  <c r="L566" i="1"/>
  <c r="K565" i="1"/>
  <c r="C571" i="1"/>
  <c r="D570" i="1"/>
  <c r="F570" i="1" s="1"/>
  <c r="E570" i="1" s="1"/>
  <c r="M567" i="1" l="1"/>
  <c r="N568" i="1"/>
  <c r="L567" i="1"/>
  <c r="K566" i="1"/>
  <c r="C572" i="1"/>
  <c r="D571" i="1"/>
  <c r="F571" i="1" s="1"/>
  <c r="E571" i="1" s="1"/>
  <c r="M568" i="1" l="1"/>
  <c r="N569" i="1"/>
  <c r="L568" i="1"/>
  <c r="K567" i="1"/>
  <c r="C573" i="1"/>
  <c r="D572" i="1"/>
  <c r="F572" i="1" s="1"/>
  <c r="E572" i="1" s="1"/>
  <c r="M569" i="1" l="1"/>
  <c r="N570" i="1"/>
  <c r="L569" i="1"/>
  <c r="K568" i="1"/>
  <c r="C574" i="1"/>
  <c r="D573" i="1"/>
  <c r="F573" i="1" s="1"/>
  <c r="E573" i="1" s="1"/>
  <c r="M570" i="1" l="1"/>
  <c r="N571" i="1"/>
  <c r="L570" i="1"/>
  <c r="K569" i="1"/>
  <c r="C575" i="1"/>
  <c r="D574" i="1"/>
  <c r="F574" i="1" s="1"/>
  <c r="E574" i="1" s="1"/>
  <c r="M571" i="1" l="1"/>
  <c r="N572" i="1"/>
  <c r="L571" i="1"/>
  <c r="K570" i="1"/>
  <c r="C576" i="1"/>
  <c r="D575" i="1"/>
  <c r="F575" i="1" s="1"/>
  <c r="E575" i="1" s="1"/>
  <c r="M572" i="1" l="1"/>
  <c r="N573" i="1"/>
  <c r="L572" i="1"/>
  <c r="K571" i="1"/>
  <c r="C577" i="1"/>
  <c r="D576" i="1"/>
  <c r="F576" i="1" s="1"/>
  <c r="E576" i="1" s="1"/>
  <c r="M573" i="1" l="1"/>
  <c r="N574" i="1"/>
  <c r="L573" i="1"/>
  <c r="K572" i="1"/>
  <c r="C578" i="1"/>
  <c r="D577" i="1"/>
  <c r="F577" i="1" s="1"/>
  <c r="E577" i="1" s="1"/>
  <c r="M574" i="1" l="1"/>
  <c r="N575" i="1"/>
  <c r="L574" i="1"/>
  <c r="K573" i="1"/>
  <c r="C579" i="1"/>
  <c r="D578" i="1"/>
  <c r="F578" i="1" s="1"/>
  <c r="E578" i="1" s="1"/>
  <c r="M575" i="1" l="1"/>
  <c r="N576" i="1"/>
  <c r="L575" i="1"/>
  <c r="K574" i="1"/>
  <c r="C580" i="1"/>
  <c r="D579" i="1"/>
  <c r="F579" i="1" s="1"/>
  <c r="E579" i="1" s="1"/>
  <c r="M576" i="1" l="1"/>
  <c r="N577" i="1"/>
  <c r="L576" i="1"/>
  <c r="K575" i="1"/>
  <c r="C581" i="1"/>
  <c r="D580" i="1"/>
  <c r="F580" i="1" s="1"/>
  <c r="E580" i="1" s="1"/>
  <c r="M577" i="1" l="1"/>
  <c r="N578" i="1"/>
  <c r="L577" i="1"/>
  <c r="K576" i="1"/>
  <c r="C582" i="1"/>
  <c r="D581" i="1"/>
  <c r="F581" i="1" s="1"/>
  <c r="E581" i="1" s="1"/>
  <c r="M578" i="1" l="1"/>
  <c r="N579" i="1"/>
  <c r="L578" i="1"/>
  <c r="K577" i="1"/>
  <c r="C583" i="1"/>
  <c r="D582" i="1"/>
  <c r="F582" i="1" s="1"/>
  <c r="E582" i="1" s="1"/>
  <c r="M579" i="1" l="1"/>
  <c r="N580" i="1"/>
  <c r="L579" i="1"/>
  <c r="K578" i="1"/>
  <c r="C584" i="1"/>
  <c r="D583" i="1"/>
  <c r="F583" i="1" s="1"/>
  <c r="E583" i="1" s="1"/>
  <c r="M580" i="1" l="1"/>
  <c r="N581" i="1"/>
  <c r="L580" i="1"/>
  <c r="K579" i="1"/>
  <c r="C585" i="1"/>
  <c r="D584" i="1"/>
  <c r="F584" i="1" s="1"/>
  <c r="E584" i="1" s="1"/>
  <c r="M581" i="1" l="1"/>
  <c r="N582" i="1"/>
  <c r="L581" i="1"/>
  <c r="K580" i="1"/>
  <c r="C586" i="1"/>
  <c r="D585" i="1"/>
  <c r="F585" i="1" s="1"/>
  <c r="E585" i="1" s="1"/>
  <c r="M582" i="1" l="1"/>
  <c r="N583" i="1"/>
  <c r="L582" i="1"/>
  <c r="K581" i="1"/>
  <c r="C587" i="1"/>
  <c r="D586" i="1"/>
  <c r="F586" i="1" s="1"/>
  <c r="E586" i="1" s="1"/>
  <c r="M583" i="1" l="1"/>
  <c r="N584" i="1"/>
  <c r="L583" i="1"/>
  <c r="K582" i="1"/>
  <c r="C588" i="1"/>
  <c r="D587" i="1"/>
  <c r="F587" i="1" s="1"/>
  <c r="E587" i="1" s="1"/>
  <c r="M584" i="1" l="1"/>
  <c r="N585" i="1"/>
  <c r="L584" i="1"/>
  <c r="K583" i="1"/>
  <c r="C589" i="1"/>
  <c r="D588" i="1"/>
  <c r="F588" i="1" s="1"/>
  <c r="E588" i="1" s="1"/>
  <c r="N586" i="1" l="1"/>
  <c r="M585" i="1"/>
  <c r="L585" i="1"/>
  <c r="K584" i="1"/>
  <c r="C590" i="1"/>
  <c r="D589" i="1"/>
  <c r="F589" i="1" s="1"/>
  <c r="E589" i="1" s="1"/>
  <c r="M586" i="1" l="1"/>
  <c r="N587" i="1"/>
  <c r="L586" i="1"/>
  <c r="K585" i="1"/>
  <c r="C591" i="1"/>
  <c r="D590" i="1"/>
  <c r="F590" i="1" s="1"/>
  <c r="E590" i="1" s="1"/>
  <c r="M587" i="1" l="1"/>
  <c r="N588" i="1"/>
  <c r="L587" i="1"/>
  <c r="K586" i="1"/>
  <c r="C592" i="1"/>
  <c r="D591" i="1"/>
  <c r="F591" i="1" s="1"/>
  <c r="E591" i="1" s="1"/>
  <c r="M588" i="1" l="1"/>
  <c r="N589" i="1"/>
  <c r="L588" i="1"/>
  <c r="K587" i="1"/>
  <c r="C593" i="1"/>
  <c r="D592" i="1"/>
  <c r="F592" i="1" s="1"/>
  <c r="E592" i="1" s="1"/>
  <c r="M589" i="1" l="1"/>
  <c r="N590" i="1"/>
  <c r="L589" i="1"/>
  <c r="K588" i="1"/>
  <c r="C594" i="1"/>
  <c r="D593" i="1"/>
  <c r="F593" i="1" s="1"/>
  <c r="E593" i="1" s="1"/>
  <c r="M590" i="1" l="1"/>
  <c r="N591" i="1"/>
  <c r="L590" i="1"/>
  <c r="K589" i="1"/>
  <c r="C595" i="1"/>
  <c r="D594" i="1"/>
  <c r="F594" i="1" s="1"/>
  <c r="E594" i="1" s="1"/>
  <c r="M591" i="1" l="1"/>
  <c r="N592" i="1"/>
  <c r="L591" i="1"/>
  <c r="K590" i="1"/>
  <c r="C596" i="1"/>
  <c r="D595" i="1"/>
  <c r="F595" i="1" s="1"/>
  <c r="E595" i="1" s="1"/>
  <c r="M592" i="1" l="1"/>
  <c r="N593" i="1"/>
  <c r="L592" i="1"/>
  <c r="K591" i="1"/>
  <c r="C597" i="1"/>
  <c r="D596" i="1"/>
  <c r="F596" i="1" s="1"/>
  <c r="E596" i="1" s="1"/>
  <c r="M593" i="1" l="1"/>
  <c r="N594" i="1"/>
  <c r="L593" i="1"/>
  <c r="K592" i="1"/>
  <c r="C598" i="1"/>
  <c r="D597" i="1"/>
  <c r="F597" i="1" s="1"/>
  <c r="E597" i="1" s="1"/>
  <c r="M594" i="1" l="1"/>
  <c r="N595" i="1"/>
  <c r="L594" i="1"/>
  <c r="K593" i="1"/>
  <c r="C599" i="1"/>
  <c r="D598" i="1"/>
  <c r="F598" i="1" s="1"/>
  <c r="E598" i="1" s="1"/>
  <c r="M595" i="1" l="1"/>
  <c r="N596" i="1"/>
  <c r="L595" i="1"/>
  <c r="K594" i="1"/>
  <c r="C600" i="1"/>
  <c r="D599" i="1"/>
  <c r="F599" i="1" s="1"/>
  <c r="E599" i="1" s="1"/>
  <c r="M596" i="1" l="1"/>
  <c r="N597" i="1"/>
  <c r="L596" i="1"/>
  <c r="K595" i="1"/>
  <c r="C601" i="1"/>
  <c r="D600" i="1"/>
  <c r="F600" i="1" s="1"/>
  <c r="E600" i="1" s="1"/>
  <c r="M597" i="1" l="1"/>
  <c r="N598" i="1"/>
  <c r="L597" i="1"/>
  <c r="K596" i="1"/>
  <c r="C602" i="1"/>
  <c r="D601" i="1"/>
  <c r="F601" i="1" s="1"/>
  <c r="E601" i="1" s="1"/>
  <c r="M598" i="1" l="1"/>
  <c r="N599" i="1"/>
  <c r="L598" i="1"/>
  <c r="K597" i="1"/>
  <c r="C603" i="1"/>
  <c r="D602" i="1"/>
  <c r="F602" i="1" s="1"/>
  <c r="E602" i="1" s="1"/>
  <c r="M599" i="1" l="1"/>
  <c r="N600" i="1"/>
  <c r="L599" i="1"/>
  <c r="K598" i="1"/>
  <c r="C604" i="1"/>
  <c r="D603" i="1"/>
  <c r="F603" i="1" s="1"/>
  <c r="E603" i="1" s="1"/>
  <c r="M600" i="1" l="1"/>
  <c r="N601" i="1"/>
  <c r="L600" i="1"/>
  <c r="K599" i="1"/>
  <c r="C605" i="1"/>
  <c r="D604" i="1"/>
  <c r="F604" i="1" s="1"/>
  <c r="E604" i="1" s="1"/>
  <c r="M601" i="1" l="1"/>
  <c r="N602" i="1"/>
  <c r="L601" i="1"/>
  <c r="K600" i="1"/>
  <c r="C606" i="1"/>
  <c r="D605" i="1"/>
  <c r="F605" i="1" s="1"/>
  <c r="E605" i="1" s="1"/>
  <c r="M602" i="1" l="1"/>
  <c r="N603" i="1"/>
  <c r="L602" i="1"/>
  <c r="K601" i="1"/>
  <c r="C607" i="1"/>
  <c r="D606" i="1"/>
  <c r="F606" i="1" s="1"/>
  <c r="E606" i="1" s="1"/>
  <c r="M603" i="1" l="1"/>
  <c r="N604" i="1"/>
  <c r="L603" i="1"/>
  <c r="K602" i="1"/>
  <c r="C608" i="1"/>
  <c r="D607" i="1"/>
  <c r="F607" i="1" s="1"/>
  <c r="E607" i="1" s="1"/>
  <c r="M604" i="1" l="1"/>
  <c r="N605" i="1"/>
  <c r="L604" i="1"/>
  <c r="K603" i="1"/>
  <c r="C609" i="1"/>
  <c r="D608" i="1"/>
  <c r="F608" i="1" s="1"/>
  <c r="E608" i="1" s="1"/>
  <c r="M605" i="1" l="1"/>
  <c r="N606" i="1"/>
  <c r="L605" i="1"/>
  <c r="K604" i="1"/>
  <c r="C610" i="1"/>
  <c r="D609" i="1"/>
  <c r="F609" i="1" s="1"/>
  <c r="E609" i="1" s="1"/>
  <c r="M606" i="1" l="1"/>
  <c r="N607" i="1"/>
  <c r="L606" i="1"/>
  <c r="K605" i="1"/>
  <c r="C611" i="1"/>
  <c r="D610" i="1"/>
  <c r="F610" i="1" s="1"/>
  <c r="E610" i="1" s="1"/>
  <c r="M607" i="1" l="1"/>
  <c r="N608" i="1"/>
  <c r="L607" i="1"/>
  <c r="K606" i="1"/>
  <c r="C612" i="1"/>
  <c r="D611" i="1"/>
  <c r="F611" i="1" s="1"/>
  <c r="E611" i="1" s="1"/>
  <c r="M608" i="1" l="1"/>
  <c r="N609" i="1"/>
  <c r="L608" i="1"/>
  <c r="K607" i="1"/>
  <c r="C613" i="1"/>
  <c r="D612" i="1"/>
  <c r="F612" i="1" s="1"/>
  <c r="E612" i="1" s="1"/>
  <c r="M609" i="1" l="1"/>
  <c r="N610" i="1"/>
  <c r="L609" i="1"/>
  <c r="K608" i="1"/>
  <c r="C614" i="1"/>
  <c r="D613" i="1"/>
  <c r="F613" i="1" s="1"/>
  <c r="E613" i="1" s="1"/>
  <c r="M610" i="1" l="1"/>
  <c r="N611" i="1"/>
  <c r="L610" i="1"/>
  <c r="K609" i="1"/>
  <c r="C615" i="1"/>
  <c r="D614" i="1"/>
  <c r="F614" i="1" s="1"/>
  <c r="E614" i="1" s="1"/>
  <c r="M611" i="1" l="1"/>
  <c r="N612" i="1"/>
  <c r="L611" i="1"/>
  <c r="K610" i="1"/>
  <c r="C616" i="1"/>
  <c r="D615" i="1"/>
  <c r="F615" i="1" s="1"/>
  <c r="E615" i="1" s="1"/>
  <c r="M612" i="1" l="1"/>
  <c r="N613" i="1"/>
  <c r="L612" i="1"/>
  <c r="K611" i="1"/>
  <c r="C617" i="1"/>
  <c r="D616" i="1"/>
  <c r="F616" i="1" s="1"/>
  <c r="E616" i="1" s="1"/>
  <c r="M613" i="1" l="1"/>
  <c r="N614" i="1"/>
  <c r="L613" i="1"/>
  <c r="K612" i="1"/>
  <c r="C618" i="1"/>
  <c r="D617" i="1"/>
  <c r="F617" i="1" s="1"/>
  <c r="E617" i="1" s="1"/>
  <c r="M614" i="1" l="1"/>
  <c r="N615" i="1"/>
  <c r="L614" i="1"/>
  <c r="K613" i="1"/>
  <c r="C619" i="1"/>
  <c r="D618" i="1"/>
  <c r="F618" i="1" s="1"/>
  <c r="E618" i="1" s="1"/>
  <c r="M615" i="1" l="1"/>
  <c r="N616" i="1"/>
  <c r="L615" i="1"/>
  <c r="K614" i="1"/>
  <c r="C620" i="1"/>
  <c r="L620" i="1" s="1"/>
  <c r="D619" i="1"/>
  <c r="F619" i="1" s="1"/>
  <c r="E619" i="1" s="1"/>
  <c r="D620" i="1" s="1"/>
  <c r="F620" i="1" s="1"/>
  <c r="E620" i="1" s="1"/>
  <c r="M616" i="1" l="1"/>
  <c r="N617" i="1"/>
  <c r="L616" i="1"/>
  <c r="K615" i="1"/>
  <c r="M617" i="1" l="1"/>
  <c r="N618" i="1"/>
  <c r="L617" i="1"/>
  <c r="K616" i="1"/>
  <c r="M618" i="1" l="1"/>
  <c r="N619" i="1"/>
  <c r="M619" i="1" s="1"/>
  <c r="L618" i="1"/>
  <c r="K617" i="1"/>
  <c r="L619" i="1" l="1"/>
  <c r="K619" i="1" s="1"/>
  <c r="K618" i="1"/>
</calcChain>
</file>

<file path=xl/sharedStrings.xml><?xml version="1.0" encoding="utf-8"?>
<sst xmlns="http://schemas.openxmlformats.org/spreadsheetml/2006/main" count="140" uniqueCount="48">
  <si>
    <t>Date de début :</t>
  </si>
  <si>
    <t>Janvier</t>
  </si>
  <si>
    <t>Montant du prêt :</t>
  </si>
  <si>
    <t>Taux d'intérêt :</t>
  </si>
  <si>
    <t>Taux d'assurance :</t>
  </si>
  <si>
    <t>N°</t>
  </si>
  <si>
    <t>Date</t>
  </si>
  <si>
    <t>Capital
remboursé</t>
  </si>
  <si>
    <t>Intérêts</t>
  </si>
  <si>
    <t>Assurance</t>
  </si>
  <si>
    <t>Mensualité
hors assurance</t>
  </si>
  <si>
    <t>Mensualité
avec assurance</t>
  </si>
  <si>
    <t>TABLEAU D'AMORTISSEMENT</t>
  </si>
  <si>
    <t>Durée (en mois) :</t>
  </si>
  <si>
    <t>Synthèse :</t>
  </si>
  <si>
    <t>Mensualité :</t>
  </si>
  <si>
    <t>dont assurance :</t>
  </si>
  <si>
    <t>dont intérêts :</t>
  </si>
  <si>
    <t>Soit :</t>
  </si>
  <si>
    <t>Coût total du crédit :</t>
  </si>
  <si>
    <t>Montant total remboursé :</t>
  </si>
  <si>
    <t>Capital restant dû (début période)</t>
  </si>
  <si>
    <t>Part cumulée du capital remboursé</t>
  </si>
  <si>
    <t>Part cumulée des intérêts versés</t>
  </si>
  <si>
    <t>En %</t>
  </si>
  <si>
    <t>En valeur :</t>
  </si>
  <si>
    <t>Conditions d'emprunt :</t>
  </si>
  <si>
    <t>Comptes comptables :</t>
  </si>
  <si>
    <t>ECRITURES COMPTABLES :</t>
  </si>
  <si>
    <t>Date :</t>
  </si>
  <si>
    <t>N° Pièce :</t>
  </si>
  <si>
    <t>N° Compte :</t>
  </si>
  <si>
    <t>Intitulé :</t>
  </si>
  <si>
    <t>Débit :</t>
  </si>
  <si>
    <t>Crédit :</t>
  </si>
  <si>
    <t>N° échéancier :</t>
  </si>
  <si>
    <t>Intitulé de l'emprunt :</t>
  </si>
  <si>
    <t>EMPRUNT CM (100K €)</t>
  </si>
  <si>
    <t>Compte de contre-partie :</t>
  </si>
  <si>
    <t>EMPRUNTS</t>
  </si>
  <si>
    <t>Compte de l'emprunt :</t>
  </si>
  <si>
    <t>Compte de charges des intérêts bancaires :</t>
  </si>
  <si>
    <t>INTERETS CM</t>
  </si>
  <si>
    <t>Compte de charges des frais d'assurance :</t>
  </si>
  <si>
    <t>ASSURANCE / EMPRUNT CM (100K €)</t>
  </si>
  <si>
    <t>Ratio intérêt / capital</t>
  </si>
  <si>
    <t>Ecritures comptables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</si>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</sst>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C]mmm\-yy;@"/>
    <numFmt numFmtId="165" formatCode="_-* #,##0.00\ _€_-;\-* #,##0.00\ _€_-;_-* &quot;-&quot;??\ _€_-;_-@_-"/>
    <numFmt numFmtId="166" formatCode="mmm\-yyyy"/>
    <numFmt numFmtId="167" formatCode="_-* #,##0.00\ [$€-40C]_-;\-* #,##0.00\ [$€-40C]_-;_-* &quot;-&quot;??\ [$€-40C]_-;_-@_-"/>
  </numFmts>
  <fonts count="20"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name val="Arial"/>
    </font>
    <font>
      <sz val="11"/>
      <name val="Calibri"/>
      <family val="2"/>
      <scheme val="minor"/>
    </font>
    <font>
      <u/>
      <sz val="10"/>
      <color indexed="12"/>
      <name val="Arial"/>
      <family val="2"/>
    </font>
    <font>
      <sz val="10"/>
      <name val="Arial"/>
      <family val="2"/>
    </font>
    <font>
      <b/>
      <sz val="11"/>
      <name val="Calibri"/>
      <family val="2"/>
      <scheme val="minor"/>
    </font>
    <font>
      <u/>
      <sz val="11"/>
      <name val="Calibri"/>
      <family val="2"/>
      <scheme val="minor"/>
    </font>
    <font>
      <sz val="15"/>
      <name val="Calibri"/>
      <family val="2"/>
      <scheme val="minor"/>
    </font>
    <font>
      <i/>
      <sz val="9"/>
      <color theme="2" tint="-0.499984740745262"/>
      <name val="Calibri"/>
      <family val="2"/>
      <scheme val="minor"/>
    </font>
    <font>
      <i/>
      <sz val="8"/>
      <name val="Calibri"/>
      <family val="2"/>
      <scheme val="minor"/>
    </font>
    <font>
      <i/>
      <sz val="8"/>
      <color theme="2" tint="-0.499984740745262"/>
      <name val="Calibri"/>
      <family val="2"/>
      <scheme val="minor"/>
    </font>
    <font>
      <sz val="9"/>
      <color theme="1"/>
      <name val="Calibri"/>
      <family val="2"/>
      <scheme val="minor"/>
    </font>
    <font>
      <u/>
      <sz val="9"/>
      <color theme="1"/>
      <name val="Calibri"/>
      <family val="2"/>
      <scheme val="minor"/>
    </font>
    <font>
      <i/>
      <sz val="9"/>
      <color theme="1"/>
      <name val="Calibri"/>
      <family val="2"/>
      <scheme val="minor"/>
    </font>
    <font>
      <b/>
      <sz val="9"/>
      <color theme="1"/>
      <name val="Calibri"/>
      <family val="2"/>
      <scheme val="minor"/>
    </font>
    <font>
      <b/>
      <sz val="9"/>
      <name val="Calibri"/>
      <family val="2"/>
      <scheme val="minor"/>
    </font>
    <font>
      <b/>
      <sz val="15"/>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5050"/>
        <bgColor indexed="64"/>
      </patternFill>
    </fill>
    <fill>
      <patternFill patternType="solid">
        <fgColor rgb="FFFFD1D1"/>
        <bgColor indexed="64"/>
      </patternFill>
    </fill>
    <fill>
      <patternFill patternType="solid">
        <fgColor rgb="FFEBF6DE"/>
        <bgColor indexed="64"/>
      </patternFill>
    </fill>
    <fill>
      <patternFill patternType="solid">
        <fgColor theme="9" tint="0.59999389629810485"/>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6">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4" fillId="0" borderId="0"/>
    <xf numFmtId="0" fontId="6" fillId="0" borderId="0" applyNumberFormat="0" applyFill="0" applyBorder="0" applyAlignment="0" applyProtection="0">
      <alignment vertical="top"/>
      <protection locked="0"/>
    </xf>
    <xf numFmtId="165" fontId="7" fillId="0" borderId="0" applyFont="0" applyFill="0" applyBorder="0" applyAlignment="0" applyProtection="0"/>
  </cellStyleXfs>
  <cellXfs count="88">
    <xf numFmtId="0" fontId="0" fillId="0" borderId="0" xfId="0"/>
    <xf numFmtId="0" fontId="0" fillId="2" borderId="0" xfId="0" applyFill="1"/>
    <xf numFmtId="0" fontId="5" fillId="2" borderId="0" xfId="3" applyFont="1" applyFill="1" applyProtection="1">
      <protection hidden="1"/>
    </xf>
    <xf numFmtId="0" fontId="5" fillId="2" borderId="0" xfId="3" applyFont="1" applyFill="1" applyAlignment="1" applyProtection="1">
      <alignment horizontal="center"/>
      <protection hidden="1"/>
    </xf>
    <xf numFmtId="0" fontId="10" fillId="2" borderId="0" xfId="2" applyNumberFormat="1" applyFont="1" applyFill="1" applyBorder="1" applyAlignment="1" applyProtection="1">
      <alignment horizontal="center" vertical="center" wrapText="1"/>
      <protection hidden="1"/>
    </xf>
    <xf numFmtId="0" fontId="10" fillId="2" borderId="0" xfId="2" applyNumberFormat="1" applyFont="1" applyFill="1" applyBorder="1" applyAlignment="1" applyProtection="1">
      <alignment horizontal="center" vertical="center"/>
      <protection hidden="1"/>
    </xf>
    <xf numFmtId="164" fontId="5" fillId="2" borderId="0" xfId="3" applyNumberFormat="1" applyFont="1" applyFill="1" applyAlignment="1" applyProtection="1">
      <alignment horizontal="right" indent="1"/>
      <protection hidden="1"/>
    </xf>
    <xf numFmtId="0" fontId="5" fillId="2" borderId="2" xfId="3" applyFont="1" applyFill="1" applyBorder="1" applyAlignment="1" applyProtection="1">
      <alignment horizontal="center"/>
      <protection hidden="1"/>
    </xf>
    <xf numFmtId="0" fontId="5" fillId="2" borderId="0" xfId="5" applyNumberFormat="1" applyFont="1" applyFill="1" applyBorder="1" applyAlignment="1" applyProtection="1">
      <alignment horizontal="left" vertical="center" indent="1"/>
      <protection hidden="1"/>
    </xf>
    <xf numFmtId="0" fontId="5" fillId="2" borderId="0" xfId="3" applyFont="1" applyFill="1" applyAlignment="1" applyProtection="1">
      <alignment horizontal="center" vertical="center"/>
      <protection hidden="1"/>
    </xf>
    <xf numFmtId="166" fontId="5" fillId="2" borderId="0" xfId="3" applyNumberFormat="1" applyFont="1" applyFill="1" applyAlignment="1" applyProtection="1">
      <alignment horizontal="right" indent="1"/>
      <protection hidden="1"/>
    </xf>
    <xf numFmtId="0" fontId="9" fillId="2" borderId="0" xfId="3" applyFont="1" applyFill="1" applyAlignment="1" applyProtection="1">
      <alignment horizontal="left"/>
      <protection hidden="1"/>
    </xf>
    <xf numFmtId="0" fontId="10" fillId="2" borderId="2" xfId="2" applyNumberFormat="1" applyFont="1" applyFill="1" applyBorder="1" applyAlignment="1" applyProtection="1">
      <alignment horizontal="center" vertical="center"/>
      <protection hidden="1"/>
    </xf>
    <xf numFmtId="0" fontId="9" fillId="2" borderId="0" xfId="3" applyFont="1" applyFill="1" applyAlignment="1" applyProtection="1">
      <alignment horizontal="right"/>
      <protection hidden="1"/>
    </xf>
    <xf numFmtId="167" fontId="5" fillId="2" borderId="0" xfId="3" applyNumberFormat="1" applyFont="1" applyFill="1" applyAlignment="1" applyProtection="1">
      <alignment horizontal="center"/>
      <protection hidden="1"/>
    </xf>
    <xf numFmtId="9" fontId="5" fillId="2" borderId="0" xfId="1" applyFont="1" applyFill="1" applyAlignment="1" applyProtection="1">
      <alignment horizontal="center"/>
      <protection hidden="1"/>
    </xf>
    <xf numFmtId="0" fontId="11" fillId="2" borderId="0" xfId="2" applyNumberFormat="1" applyFont="1" applyFill="1" applyBorder="1" applyAlignment="1" applyProtection="1">
      <alignment horizontal="right" vertical="center"/>
      <protection hidden="1"/>
    </xf>
    <xf numFmtId="167" fontId="11" fillId="2" borderId="0" xfId="2" applyNumberFormat="1" applyFont="1" applyFill="1" applyBorder="1" applyAlignment="1" applyProtection="1">
      <alignment horizontal="right" vertical="center"/>
      <protection hidden="1"/>
    </xf>
    <xf numFmtId="9" fontId="12" fillId="2" borderId="0" xfId="1" applyFont="1" applyFill="1" applyAlignment="1" applyProtection="1">
      <alignment horizontal="left"/>
      <protection hidden="1"/>
    </xf>
    <xf numFmtId="9" fontId="13" fillId="2" borderId="0" xfId="1" applyFont="1" applyFill="1" applyAlignment="1" applyProtection="1">
      <alignment horizontal="left"/>
      <protection hidden="1"/>
    </xf>
    <xf numFmtId="0" fontId="1" fillId="0" borderId="3" xfId="3" applyFont="1" applyBorder="1" applyAlignment="1" applyProtection="1">
      <alignment horizontal="right" vertical="center" indent="1"/>
      <protection hidden="1"/>
    </xf>
    <xf numFmtId="0" fontId="1" fillId="0" borderId="0" xfId="3" applyFont="1" applyAlignment="1" applyProtection="1">
      <alignment horizontal="right" vertical="center" indent="1"/>
      <protection hidden="1"/>
    </xf>
    <xf numFmtId="167" fontId="2" fillId="3" borderId="4" xfId="3" applyNumberFormat="1" applyFont="1" applyFill="1" applyBorder="1" applyAlignment="1" applyProtection="1">
      <alignment horizontal="center" vertical="center"/>
      <protection locked="0"/>
    </xf>
    <xf numFmtId="14" fontId="2" fillId="4" borderId="1" xfId="3" applyNumberFormat="1" applyFont="1" applyFill="1" applyBorder="1" applyAlignment="1" applyProtection="1">
      <alignment horizontal="center" vertical="center" wrapText="1"/>
      <protection hidden="1"/>
    </xf>
    <xf numFmtId="167" fontId="5" fillId="2" borderId="0" xfId="1" applyNumberFormat="1" applyFont="1" applyFill="1" applyAlignment="1" applyProtection="1">
      <alignment horizontal="center"/>
      <protection hidden="1"/>
    </xf>
    <xf numFmtId="167" fontId="5" fillId="2" borderId="0" xfId="3" applyNumberFormat="1" applyFont="1" applyFill="1" applyProtection="1">
      <protection hidden="1"/>
    </xf>
    <xf numFmtId="0" fontId="14" fillId="2" borderId="0" xfId="0" applyFont="1" applyFill="1"/>
    <xf numFmtId="0" fontId="15" fillId="2" borderId="0" xfId="0" applyFont="1" applyFill="1"/>
    <xf numFmtId="0" fontId="14" fillId="2" borderId="16" xfId="0" applyFont="1" applyFill="1" applyBorder="1"/>
    <xf numFmtId="0" fontId="16" fillId="2" borderId="0" xfId="0" applyFont="1" applyFill="1"/>
    <xf numFmtId="0" fontId="14" fillId="2" borderId="2" xfId="0" applyFont="1" applyFill="1" applyBorder="1"/>
    <xf numFmtId="14" fontId="14" fillId="2" borderId="1" xfId="0" applyNumberFormat="1" applyFont="1" applyFill="1" applyBorder="1"/>
    <xf numFmtId="0" fontId="14" fillId="2" borderId="1" xfId="0" applyFont="1" applyFill="1" applyBorder="1"/>
    <xf numFmtId="167" fontId="14" fillId="2" borderId="1" xfId="0" applyNumberFormat="1" applyFont="1" applyFill="1" applyBorder="1"/>
    <xf numFmtId="0" fontId="14" fillId="2" borderId="1" xfId="0" applyFont="1" applyFill="1" applyBorder="1" applyAlignment="1">
      <alignment horizontal="left"/>
    </xf>
    <xf numFmtId="0" fontId="14" fillId="5" borderId="20" xfId="0" applyFont="1" applyFill="1" applyBorder="1"/>
    <xf numFmtId="0" fontId="14" fillId="5" borderId="21" xfId="0" applyFont="1" applyFill="1" applyBorder="1"/>
    <xf numFmtId="0" fontId="0" fillId="5" borderId="21" xfId="0" applyFill="1" applyBorder="1"/>
    <xf numFmtId="0" fontId="0" fillId="5" borderId="18" xfId="0" applyFill="1" applyBorder="1"/>
    <xf numFmtId="0" fontId="14" fillId="5" borderId="22" xfId="0" applyFont="1" applyFill="1" applyBorder="1"/>
    <xf numFmtId="0" fontId="15" fillId="5" borderId="0" xfId="0" applyFont="1" applyFill="1"/>
    <xf numFmtId="0" fontId="14" fillId="5" borderId="0" xfId="0" applyFont="1" applyFill="1"/>
    <xf numFmtId="0" fontId="0" fillId="5" borderId="0" xfId="0" applyFill="1"/>
    <xf numFmtId="0" fontId="0" fillId="5" borderId="2" xfId="0" applyFill="1" applyBorder="1"/>
    <xf numFmtId="0" fontId="0" fillId="5" borderId="22" xfId="0" applyFill="1" applyBorder="1"/>
    <xf numFmtId="0" fontId="14" fillId="5" borderId="17" xfId="0" applyFont="1" applyFill="1" applyBorder="1"/>
    <xf numFmtId="0" fontId="14" fillId="5" borderId="16" xfId="0" applyFont="1" applyFill="1" applyBorder="1"/>
    <xf numFmtId="0" fontId="0" fillId="5" borderId="16" xfId="0" applyFill="1" applyBorder="1"/>
    <xf numFmtId="0" fontId="0" fillId="5" borderId="19" xfId="0" applyFill="1" applyBorder="1"/>
    <xf numFmtId="0" fontId="14" fillId="6" borderId="0" xfId="0" applyFont="1" applyFill="1"/>
    <xf numFmtId="0" fontId="14" fillId="6" borderId="17" xfId="0" applyFont="1" applyFill="1" applyBorder="1"/>
    <xf numFmtId="0" fontId="15" fillId="6" borderId="0" xfId="0" applyFont="1" applyFill="1"/>
    <xf numFmtId="0" fontId="14" fillId="6" borderId="18" xfId="0" applyFont="1" applyFill="1" applyBorder="1"/>
    <xf numFmtId="0" fontId="15" fillId="6" borderId="2" xfId="0" applyFont="1" applyFill="1" applyBorder="1" applyAlignment="1">
      <alignment horizontal="right"/>
    </xf>
    <xf numFmtId="0" fontId="14" fillId="6" borderId="2" xfId="0" applyFont="1" applyFill="1" applyBorder="1"/>
    <xf numFmtId="0" fontId="14" fillId="6" borderId="16" xfId="0" applyFont="1" applyFill="1" applyBorder="1"/>
    <xf numFmtId="0" fontId="14" fillId="6" borderId="19" xfId="0" applyFont="1" applyFill="1" applyBorder="1"/>
    <xf numFmtId="0" fontId="17" fillId="7" borderId="1" xfId="0" applyFont="1" applyFill="1" applyBorder="1"/>
    <xf numFmtId="0" fontId="14" fillId="6" borderId="21" xfId="0" applyFont="1" applyFill="1" applyBorder="1"/>
    <xf numFmtId="0" fontId="14" fillId="6" borderId="22" xfId="0" applyFont="1" applyFill="1" applyBorder="1"/>
    <xf numFmtId="0" fontId="14" fillId="7" borderId="4" xfId="0" applyFont="1" applyFill="1" applyBorder="1" applyAlignment="1">
      <alignment horizontal="center"/>
    </xf>
    <xf numFmtId="0" fontId="10" fillId="2" borderId="0" xfId="2" applyNumberFormat="1" applyFont="1" applyFill="1" applyBorder="1" applyAlignment="1" applyProtection="1">
      <alignment vertical="center" wrapText="1"/>
      <protection hidden="1"/>
    </xf>
    <xf numFmtId="14" fontId="2" fillId="4" borderId="15" xfId="3" applyNumberFormat="1" applyFont="1" applyFill="1" applyBorder="1" applyAlignment="1" applyProtection="1">
      <alignment horizontal="center" vertical="center" wrapText="1"/>
      <protection hidden="1"/>
    </xf>
    <xf numFmtId="14" fontId="2" fillId="4" borderId="5" xfId="3" applyNumberFormat="1" applyFont="1" applyFill="1" applyBorder="1" applyAlignment="1" applyProtection="1">
      <alignment horizontal="center" vertical="center" wrapText="1"/>
      <protection hidden="1"/>
    </xf>
    <xf numFmtId="14" fontId="2" fillId="4" borderId="6" xfId="3" applyNumberFormat="1" applyFont="1" applyFill="1" applyBorder="1" applyAlignment="1" applyProtection="1">
      <alignment horizontal="center" vertical="center" wrapText="1"/>
      <protection hidden="1"/>
    </xf>
    <xf numFmtId="14" fontId="2" fillId="3" borderId="1" xfId="3" applyNumberFormat="1" applyFont="1" applyFill="1" applyBorder="1" applyAlignment="1" applyProtection="1">
      <alignment horizontal="center" vertical="center"/>
      <protection hidden="1"/>
    </xf>
    <xf numFmtId="14" fontId="2" fillId="3" borderId="1" xfId="3" applyNumberFormat="1" applyFont="1" applyFill="1" applyBorder="1" applyAlignment="1" applyProtection="1">
      <alignment horizontal="center" vertical="center" wrapText="1"/>
      <protection hidden="1"/>
    </xf>
    <xf numFmtId="14" fontId="2" fillId="4" borderId="7" xfId="3" applyNumberFormat="1" applyFont="1" applyFill="1" applyBorder="1" applyAlignment="1" applyProtection="1">
      <alignment horizontal="center" vertical="center" wrapText="1"/>
      <protection hidden="1"/>
    </xf>
    <xf numFmtId="14" fontId="2" fillId="4" borderId="8" xfId="3" applyNumberFormat="1" applyFont="1" applyFill="1" applyBorder="1" applyAlignment="1" applyProtection="1">
      <alignment horizontal="center" vertical="center" wrapText="1"/>
      <protection hidden="1"/>
    </xf>
    <xf numFmtId="14" fontId="2" fillId="4" borderId="9" xfId="3" applyNumberFormat="1" applyFont="1" applyFill="1" applyBorder="1" applyAlignment="1" applyProtection="1">
      <alignment horizontal="center" vertical="center" wrapText="1"/>
      <protection hidden="1"/>
    </xf>
    <xf numFmtId="14" fontId="2" fillId="4" borderId="3" xfId="3" applyNumberFormat="1" applyFont="1" applyFill="1" applyBorder="1" applyAlignment="1" applyProtection="1">
      <alignment horizontal="center" vertical="center" wrapText="1"/>
      <protection hidden="1"/>
    </xf>
    <xf numFmtId="14" fontId="2" fillId="4" borderId="10" xfId="3" applyNumberFormat="1" applyFont="1" applyFill="1" applyBorder="1" applyAlignment="1" applyProtection="1">
      <alignment horizontal="center" vertical="center" wrapText="1"/>
      <protection hidden="1"/>
    </xf>
    <xf numFmtId="14" fontId="2" fillId="4" borderId="11" xfId="3" applyNumberFormat="1" applyFont="1" applyFill="1" applyBorder="1" applyAlignment="1" applyProtection="1">
      <alignment horizontal="center" vertical="center" wrapText="1"/>
      <protection hidden="1"/>
    </xf>
    <xf numFmtId="0" fontId="19" fillId="7" borderId="12" xfId="2" applyNumberFormat="1" applyFont="1" applyFill="1" applyBorder="1" applyAlignment="1" applyProtection="1">
      <alignment horizontal="center" vertical="center" wrapText="1"/>
      <protection hidden="1"/>
    </xf>
    <xf numFmtId="0" fontId="19" fillId="7" borderId="13" xfId="2" applyNumberFormat="1" applyFont="1" applyFill="1" applyBorder="1" applyAlignment="1" applyProtection="1">
      <alignment horizontal="center" vertical="center" wrapText="1"/>
      <protection hidden="1"/>
    </xf>
    <xf numFmtId="0" fontId="19" fillId="7" borderId="14" xfId="2" applyNumberFormat="1" applyFont="1" applyFill="1" applyBorder="1" applyAlignment="1" applyProtection="1">
      <alignment horizontal="center" vertical="center" wrapText="1"/>
      <protection hidden="1"/>
    </xf>
    <xf numFmtId="0" fontId="8" fillId="8" borderId="4" xfId="3" applyFont="1" applyFill="1" applyBorder="1" applyAlignment="1" applyProtection="1">
      <alignment horizontal="center" vertical="center"/>
      <protection locked="0"/>
    </xf>
    <xf numFmtId="1" fontId="8" fillId="8" borderId="4" xfId="3" applyNumberFormat="1" applyFont="1" applyFill="1" applyBorder="1" applyAlignment="1" applyProtection="1">
      <alignment horizontal="center" vertical="center"/>
      <protection locked="0"/>
    </xf>
    <xf numFmtId="167" fontId="8" fillId="8" borderId="4" xfId="3" applyNumberFormat="1" applyFont="1" applyFill="1" applyBorder="1" applyAlignment="1" applyProtection="1">
      <alignment horizontal="left" vertical="center"/>
      <protection locked="0"/>
    </xf>
    <xf numFmtId="10" fontId="8" fillId="8" borderId="4" xfId="3" applyNumberFormat="1" applyFont="1" applyFill="1" applyBorder="1" applyAlignment="1" applyProtection="1">
      <alignment horizontal="right" vertical="center" indent="1"/>
      <protection locked="0"/>
    </xf>
    <xf numFmtId="0" fontId="5" fillId="2" borderId="4" xfId="3" applyFont="1" applyFill="1" applyBorder="1" applyProtection="1">
      <protection hidden="1"/>
    </xf>
    <xf numFmtId="0" fontId="10" fillId="2" borderId="12" xfId="2" applyNumberFormat="1" applyFont="1" applyFill="1" applyBorder="1" applyAlignment="1" applyProtection="1">
      <alignment horizontal="center" vertical="center" wrapText="1"/>
      <protection hidden="1"/>
    </xf>
    <xf numFmtId="0" fontId="10" fillId="2" borderId="13" xfId="2" applyNumberFormat="1" applyFont="1" applyFill="1" applyBorder="1" applyAlignment="1" applyProtection="1">
      <alignment horizontal="center" vertical="center" wrapText="1"/>
      <protection hidden="1"/>
    </xf>
    <xf numFmtId="0" fontId="10" fillId="2" borderId="14" xfId="2" applyNumberFormat="1" applyFont="1" applyFill="1" applyBorder="1" applyAlignment="1" applyProtection="1">
      <alignment horizontal="center" vertical="center" wrapText="1"/>
      <protection hidden="1"/>
    </xf>
    <xf numFmtId="0" fontId="17" fillId="8" borderId="12" xfId="0" applyFont="1" applyFill="1" applyBorder="1" applyAlignment="1" applyProtection="1">
      <alignment horizontal="left"/>
      <protection locked="0"/>
    </xf>
    <xf numFmtId="0" fontId="17" fillId="8" borderId="13" xfId="0" applyFont="1" applyFill="1" applyBorder="1" applyAlignment="1" applyProtection="1">
      <alignment horizontal="left"/>
      <protection locked="0"/>
    </xf>
    <xf numFmtId="0" fontId="17" fillId="8" borderId="14" xfId="0" applyFont="1" applyFill="1" applyBorder="1" applyAlignment="1" applyProtection="1">
      <alignment horizontal="left"/>
      <protection locked="0"/>
    </xf>
    <xf numFmtId="0" fontId="18" fillId="8" borderId="4" xfId="3" applyFont="1" applyFill="1" applyBorder="1" applyAlignment="1" applyProtection="1">
      <alignment horizontal="center" vertical="center"/>
      <protection locked="0"/>
    </xf>
  </cellXfs>
  <cellStyles count="6">
    <cellStyle name="Lien hypertexte" xfId="2" builtinId="8"/>
    <cellStyle name="Lien hypertexte 2" xfId="4" xr:uid="{8EF9F334-D19C-433D-B12D-D81CEBE6D102}"/>
    <cellStyle name="Milliers 2" xfId="5" xr:uid="{FEF255A5-8D1D-4120-A0D8-63FECE557B1E}"/>
    <cellStyle name="Normal" xfId="0" builtinId="0"/>
    <cellStyle name="Normal 2" xfId="3" xr:uid="{FE5632CF-54FA-49B6-B8A2-4FE395DA8EDE}"/>
    <cellStyle name="Pourcentage" xfId="1" builtinId="5"/>
  </cellStyles>
  <dxfs count="3">
    <dxf>
      <border>
        <left style="thin">
          <color indexed="64"/>
        </left>
        <right style="thin">
          <color indexed="64"/>
        </right>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s>
  <tableStyles count="0" defaultTableStyle="TableStyleMedium2" defaultPivotStyle="PivotStyleLight16"/>
  <colors>
    <mruColors>
      <color rgb="FFEBF6DE"/>
      <color rgb="FFD4ECBA"/>
      <color rgb="FFFFD1D1"/>
      <color rgb="FFFF9B9B"/>
      <color rgb="FFFF505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kbexcellia.fr/"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kbexcellia.fr/" TargetMode="External"/></Relationships>
</file>

<file path=xl/drawings/drawing1.xml><?xml version="1.0" encoding="utf-8"?>
<xdr:wsDr xmlns:xdr="http://schemas.openxmlformats.org/drawingml/2006/spreadsheetDrawing" xmlns:a="http://schemas.openxmlformats.org/drawingml/2006/main">
  <xdr:oneCellAnchor>
    <xdr:from>
      <xdr:col>0</xdr:col>
      <xdr:colOff>312420</xdr:colOff>
      <xdr:row>0</xdr:row>
      <xdr:rowOff>0</xdr:rowOff>
    </xdr:from>
    <xdr:ext cx="896620" cy="902716"/>
    <xdr:pic>
      <xdr:nvPicPr>
        <xdr:cNvPr id="2" name="Image 1" descr="KB Excellia">
          <a:hlinkClick xmlns:r="http://schemas.openxmlformats.org/officeDocument/2006/relationships" r:id="rId1"/>
          <a:extLst>
            <a:ext uri="{FF2B5EF4-FFF2-40B4-BE49-F238E27FC236}">
              <a16:creationId xmlns:a16="http://schemas.microsoft.com/office/drawing/2014/main" id="{5066C8A6-36C5-CE26-6FC0-29C86CDF01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420" y="0"/>
          <a:ext cx="891540" cy="9052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617220</xdr:colOff>
      <xdr:row>0</xdr:row>
      <xdr:rowOff>0</xdr:rowOff>
    </xdr:from>
    <xdr:ext cx="896620" cy="902716"/>
    <xdr:pic>
      <xdr:nvPicPr>
        <xdr:cNvPr id="2" name="Image 1" descr="KB Excellia">
          <a:hlinkClick xmlns:r="http://schemas.openxmlformats.org/officeDocument/2006/relationships" r:id="rId1"/>
          <a:extLst>
            <a:ext uri="{FF2B5EF4-FFF2-40B4-BE49-F238E27FC236}">
              <a16:creationId xmlns:a16="http://schemas.microsoft.com/office/drawing/2014/main" id="{BE6189FC-41DF-4288-AC26-D1B2FE3AD38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7745" y="0"/>
          <a:ext cx="896620" cy="9027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bexcellia.fr/" TargetMode="External"/><Relationship Id="rId1" Type="http://schemas.openxmlformats.org/officeDocument/2006/relationships/hyperlink" Target="http://www.calculateurimmo.f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kbexcellia.fr/" TargetMode="External"/><Relationship Id="rId1" Type="http://schemas.openxmlformats.org/officeDocument/2006/relationships/hyperlink" Target="http://www.calculateurimmo.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01"/>
  <sheetViews>
    <sheetView tabSelected="1" zoomScale="90" zoomScaleNormal="90" workbookViewId="0">
      <pane xSplit="2" ySplit="19" topLeftCell="C20" activePane="bottomRight" state="frozen"/>
      <selection pane="topRight" activeCell="C1" sqref="C1"/>
      <selection pane="bottomLeft" activeCell="A20" sqref="A20"/>
      <selection pane="bottomRight" activeCell="D9" sqref="D9"/>
    </sheetView>
  </sheetViews>
  <sheetFormatPr baseColWidth="10" defaultColWidth="11.44140625" defaultRowHeight="14.4" x14ac:dyDescent="0.3"/>
  <cols>
    <col min="1" max="1" width="4.6640625" style="2" customWidth="1"/>
    <col min="2" max="2" width="7.109375" style="3" customWidth="1"/>
    <col min="3" max="3" width="17.33203125" style="6" customWidth="1"/>
    <col min="4" max="4" width="16.44140625" style="3" customWidth="1"/>
    <col min="5" max="8" width="15.6640625" style="3" customWidth="1"/>
    <col min="9" max="9" width="15.33203125" style="2" customWidth="1"/>
    <col min="10" max="10" width="3.6640625" style="15" customWidth="1"/>
    <col min="11" max="11" width="10.21875" style="2" customWidth="1"/>
    <col min="12" max="12" width="13.6640625" style="2" customWidth="1"/>
    <col min="13" max="13" width="10.21875" style="2" customWidth="1"/>
    <col min="14" max="14" width="13.6640625" style="2" customWidth="1"/>
    <col min="15" max="15" width="11.44140625" style="3"/>
    <col min="16" max="16" width="12.6640625" style="2" bestFit="1" customWidth="1"/>
    <col min="17" max="256" width="11.44140625" style="2"/>
    <col min="257" max="257" width="4.6640625" style="2" customWidth="1"/>
    <col min="258" max="258" width="7.109375" style="2" customWidth="1"/>
    <col min="259" max="266" width="15.6640625" style="2" customWidth="1"/>
    <col min="267" max="512" width="11.44140625" style="2"/>
    <col min="513" max="513" width="4.6640625" style="2" customWidth="1"/>
    <col min="514" max="514" width="7.109375" style="2" customWidth="1"/>
    <col min="515" max="522" width="15.6640625" style="2" customWidth="1"/>
    <col min="523" max="768" width="11.44140625" style="2"/>
    <col min="769" max="769" width="4.6640625" style="2" customWidth="1"/>
    <col min="770" max="770" width="7.109375" style="2" customWidth="1"/>
    <col min="771" max="778" width="15.6640625" style="2" customWidth="1"/>
    <col min="779" max="1024" width="11.44140625" style="2"/>
    <col min="1025" max="1025" width="4.6640625" style="2" customWidth="1"/>
    <col min="1026" max="1026" width="7.109375" style="2" customWidth="1"/>
    <col min="1027" max="1034" width="15.6640625" style="2" customWidth="1"/>
    <col min="1035" max="1280" width="11.44140625" style="2"/>
    <col min="1281" max="1281" width="4.6640625" style="2" customWidth="1"/>
    <col min="1282" max="1282" width="7.109375" style="2" customWidth="1"/>
    <col min="1283" max="1290" width="15.6640625" style="2" customWidth="1"/>
    <col min="1291" max="1536" width="11.44140625" style="2"/>
    <col min="1537" max="1537" width="4.6640625" style="2" customWidth="1"/>
    <col min="1538" max="1538" width="7.109375" style="2" customWidth="1"/>
    <col min="1539" max="1546" width="15.6640625" style="2" customWidth="1"/>
    <col min="1547" max="1792" width="11.44140625" style="2"/>
    <col min="1793" max="1793" width="4.6640625" style="2" customWidth="1"/>
    <col min="1794" max="1794" width="7.109375" style="2" customWidth="1"/>
    <col min="1795" max="1802" width="15.6640625" style="2" customWidth="1"/>
    <col min="1803" max="2048" width="11.44140625" style="2"/>
    <col min="2049" max="2049" width="4.6640625" style="2" customWidth="1"/>
    <col min="2050" max="2050" width="7.109375" style="2" customWidth="1"/>
    <col min="2051" max="2058" width="15.6640625" style="2" customWidth="1"/>
    <col min="2059" max="2304" width="11.44140625" style="2"/>
    <col min="2305" max="2305" width="4.6640625" style="2" customWidth="1"/>
    <col min="2306" max="2306" width="7.109375" style="2" customWidth="1"/>
    <col min="2307" max="2314" width="15.6640625" style="2" customWidth="1"/>
    <col min="2315" max="2560" width="11.44140625" style="2"/>
    <col min="2561" max="2561" width="4.6640625" style="2" customWidth="1"/>
    <col min="2562" max="2562" width="7.109375" style="2" customWidth="1"/>
    <col min="2563" max="2570" width="15.6640625" style="2" customWidth="1"/>
    <col min="2571" max="2816" width="11.44140625" style="2"/>
    <col min="2817" max="2817" width="4.6640625" style="2" customWidth="1"/>
    <col min="2818" max="2818" width="7.109375" style="2" customWidth="1"/>
    <col min="2819" max="2826" width="15.6640625" style="2" customWidth="1"/>
    <col min="2827" max="3072" width="11.44140625" style="2"/>
    <col min="3073" max="3073" width="4.6640625" style="2" customWidth="1"/>
    <col min="3074" max="3074" width="7.109375" style="2" customWidth="1"/>
    <col min="3075" max="3082" width="15.6640625" style="2" customWidth="1"/>
    <col min="3083" max="3328" width="11.44140625" style="2"/>
    <col min="3329" max="3329" width="4.6640625" style="2" customWidth="1"/>
    <col min="3330" max="3330" width="7.109375" style="2" customWidth="1"/>
    <col min="3331" max="3338" width="15.6640625" style="2" customWidth="1"/>
    <col min="3339" max="3584" width="11.44140625" style="2"/>
    <col min="3585" max="3585" width="4.6640625" style="2" customWidth="1"/>
    <col min="3586" max="3586" width="7.109375" style="2" customWidth="1"/>
    <col min="3587" max="3594" width="15.6640625" style="2" customWidth="1"/>
    <col min="3595" max="3840" width="11.44140625" style="2"/>
    <col min="3841" max="3841" width="4.6640625" style="2" customWidth="1"/>
    <col min="3842" max="3842" width="7.109375" style="2" customWidth="1"/>
    <col min="3843" max="3850" width="15.6640625" style="2" customWidth="1"/>
    <col min="3851" max="4096" width="11.44140625" style="2"/>
    <col min="4097" max="4097" width="4.6640625" style="2" customWidth="1"/>
    <col min="4098" max="4098" width="7.109375" style="2" customWidth="1"/>
    <col min="4099" max="4106" width="15.6640625" style="2" customWidth="1"/>
    <col min="4107" max="4352" width="11.44140625" style="2"/>
    <col min="4353" max="4353" width="4.6640625" style="2" customWidth="1"/>
    <col min="4354" max="4354" width="7.109375" style="2" customWidth="1"/>
    <col min="4355" max="4362" width="15.6640625" style="2" customWidth="1"/>
    <col min="4363" max="4608" width="11.44140625" style="2"/>
    <col min="4609" max="4609" width="4.6640625" style="2" customWidth="1"/>
    <col min="4610" max="4610" width="7.109375" style="2" customWidth="1"/>
    <col min="4611" max="4618" width="15.6640625" style="2" customWidth="1"/>
    <col min="4619" max="4864" width="11.44140625" style="2"/>
    <col min="4865" max="4865" width="4.6640625" style="2" customWidth="1"/>
    <col min="4866" max="4866" width="7.109375" style="2" customWidth="1"/>
    <col min="4867" max="4874" width="15.6640625" style="2" customWidth="1"/>
    <col min="4875" max="5120" width="11.44140625" style="2"/>
    <col min="5121" max="5121" width="4.6640625" style="2" customWidth="1"/>
    <col min="5122" max="5122" width="7.109375" style="2" customWidth="1"/>
    <col min="5123" max="5130" width="15.6640625" style="2" customWidth="1"/>
    <col min="5131" max="5376" width="11.44140625" style="2"/>
    <col min="5377" max="5377" width="4.6640625" style="2" customWidth="1"/>
    <col min="5378" max="5378" width="7.109375" style="2" customWidth="1"/>
    <col min="5379" max="5386" width="15.6640625" style="2" customWidth="1"/>
    <col min="5387" max="5632" width="11.44140625" style="2"/>
    <col min="5633" max="5633" width="4.6640625" style="2" customWidth="1"/>
    <col min="5634" max="5634" width="7.109375" style="2" customWidth="1"/>
    <col min="5635" max="5642" width="15.6640625" style="2" customWidth="1"/>
    <col min="5643" max="5888" width="11.44140625" style="2"/>
    <col min="5889" max="5889" width="4.6640625" style="2" customWidth="1"/>
    <col min="5890" max="5890" width="7.109375" style="2" customWidth="1"/>
    <col min="5891" max="5898" width="15.6640625" style="2" customWidth="1"/>
    <col min="5899" max="6144" width="11.44140625" style="2"/>
    <col min="6145" max="6145" width="4.6640625" style="2" customWidth="1"/>
    <col min="6146" max="6146" width="7.109375" style="2" customWidth="1"/>
    <col min="6147" max="6154" width="15.6640625" style="2" customWidth="1"/>
    <col min="6155" max="6400" width="11.44140625" style="2"/>
    <col min="6401" max="6401" width="4.6640625" style="2" customWidth="1"/>
    <col min="6402" max="6402" width="7.109375" style="2" customWidth="1"/>
    <col min="6403" max="6410" width="15.6640625" style="2" customWidth="1"/>
    <col min="6411" max="6656" width="11.44140625" style="2"/>
    <col min="6657" max="6657" width="4.6640625" style="2" customWidth="1"/>
    <col min="6658" max="6658" width="7.109375" style="2" customWidth="1"/>
    <col min="6659" max="6666" width="15.6640625" style="2" customWidth="1"/>
    <col min="6667" max="6912" width="11.44140625" style="2"/>
    <col min="6913" max="6913" width="4.6640625" style="2" customWidth="1"/>
    <col min="6914" max="6914" width="7.109375" style="2" customWidth="1"/>
    <col min="6915" max="6922" width="15.6640625" style="2" customWidth="1"/>
    <col min="6923" max="7168" width="11.44140625" style="2"/>
    <col min="7169" max="7169" width="4.6640625" style="2" customWidth="1"/>
    <col min="7170" max="7170" width="7.109375" style="2" customWidth="1"/>
    <col min="7171" max="7178" width="15.6640625" style="2" customWidth="1"/>
    <col min="7179" max="7424" width="11.44140625" style="2"/>
    <col min="7425" max="7425" width="4.6640625" style="2" customWidth="1"/>
    <col min="7426" max="7426" width="7.109375" style="2" customWidth="1"/>
    <col min="7427" max="7434" width="15.6640625" style="2" customWidth="1"/>
    <col min="7435" max="7680" width="11.44140625" style="2"/>
    <col min="7681" max="7681" width="4.6640625" style="2" customWidth="1"/>
    <col min="7682" max="7682" width="7.109375" style="2" customWidth="1"/>
    <col min="7683" max="7690" width="15.6640625" style="2" customWidth="1"/>
    <col min="7691" max="7936" width="11.44140625" style="2"/>
    <col min="7937" max="7937" width="4.6640625" style="2" customWidth="1"/>
    <col min="7938" max="7938" width="7.109375" style="2" customWidth="1"/>
    <col min="7939" max="7946" width="15.6640625" style="2" customWidth="1"/>
    <col min="7947" max="8192" width="11.44140625" style="2"/>
    <col min="8193" max="8193" width="4.6640625" style="2" customWidth="1"/>
    <col min="8194" max="8194" width="7.109375" style="2" customWidth="1"/>
    <col min="8195" max="8202" width="15.6640625" style="2" customWidth="1"/>
    <col min="8203" max="8448" width="11.44140625" style="2"/>
    <col min="8449" max="8449" width="4.6640625" style="2" customWidth="1"/>
    <col min="8450" max="8450" width="7.109375" style="2" customWidth="1"/>
    <col min="8451" max="8458" width="15.6640625" style="2" customWidth="1"/>
    <col min="8459" max="8704" width="11.44140625" style="2"/>
    <col min="8705" max="8705" width="4.6640625" style="2" customWidth="1"/>
    <col min="8706" max="8706" width="7.109375" style="2" customWidth="1"/>
    <col min="8707" max="8714" width="15.6640625" style="2" customWidth="1"/>
    <col min="8715" max="8960" width="11.44140625" style="2"/>
    <col min="8961" max="8961" width="4.6640625" style="2" customWidth="1"/>
    <col min="8962" max="8962" width="7.109375" style="2" customWidth="1"/>
    <col min="8963" max="8970" width="15.6640625" style="2" customWidth="1"/>
    <col min="8971" max="9216" width="11.44140625" style="2"/>
    <col min="9217" max="9217" width="4.6640625" style="2" customWidth="1"/>
    <col min="9218" max="9218" width="7.109375" style="2" customWidth="1"/>
    <col min="9219" max="9226" width="15.6640625" style="2" customWidth="1"/>
    <col min="9227" max="9472" width="11.44140625" style="2"/>
    <col min="9473" max="9473" width="4.6640625" style="2" customWidth="1"/>
    <col min="9474" max="9474" width="7.109375" style="2" customWidth="1"/>
    <col min="9475" max="9482" width="15.6640625" style="2" customWidth="1"/>
    <col min="9483" max="9728" width="11.44140625" style="2"/>
    <col min="9729" max="9729" width="4.6640625" style="2" customWidth="1"/>
    <col min="9730" max="9730" width="7.109375" style="2" customWidth="1"/>
    <col min="9731" max="9738" width="15.6640625" style="2" customWidth="1"/>
    <col min="9739" max="9984" width="11.44140625" style="2"/>
    <col min="9985" max="9985" width="4.6640625" style="2" customWidth="1"/>
    <col min="9986" max="9986" width="7.109375" style="2" customWidth="1"/>
    <col min="9987" max="9994" width="15.6640625" style="2" customWidth="1"/>
    <col min="9995" max="10240" width="11.44140625" style="2"/>
    <col min="10241" max="10241" width="4.6640625" style="2" customWidth="1"/>
    <col min="10242" max="10242" width="7.109375" style="2" customWidth="1"/>
    <col min="10243" max="10250" width="15.6640625" style="2" customWidth="1"/>
    <col min="10251" max="10496" width="11.44140625" style="2"/>
    <col min="10497" max="10497" width="4.6640625" style="2" customWidth="1"/>
    <col min="10498" max="10498" width="7.109375" style="2" customWidth="1"/>
    <col min="10499" max="10506" width="15.6640625" style="2" customWidth="1"/>
    <col min="10507" max="10752" width="11.44140625" style="2"/>
    <col min="10753" max="10753" width="4.6640625" style="2" customWidth="1"/>
    <col min="10754" max="10754" width="7.109375" style="2" customWidth="1"/>
    <col min="10755" max="10762" width="15.6640625" style="2" customWidth="1"/>
    <col min="10763" max="11008" width="11.44140625" style="2"/>
    <col min="11009" max="11009" width="4.6640625" style="2" customWidth="1"/>
    <col min="11010" max="11010" width="7.109375" style="2" customWidth="1"/>
    <col min="11011" max="11018" width="15.6640625" style="2" customWidth="1"/>
    <col min="11019" max="11264" width="11.44140625" style="2"/>
    <col min="11265" max="11265" width="4.6640625" style="2" customWidth="1"/>
    <col min="11266" max="11266" width="7.109375" style="2" customWidth="1"/>
    <col min="11267" max="11274" width="15.6640625" style="2" customWidth="1"/>
    <col min="11275" max="11520" width="11.44140625" style="2"/>
    <col min="11521" max="11521" width="4.6640625" style="2" customWidth="1"/>
    <col min="11522" max="11522" width="7.109375" style="2" customWidth="1"/>
    <col min="11523" max="11530" width="15.6640625" style="2" customWidth="1"/>
    <col min="11531" max="11776" width="11.44140625" style="2"/>
    <col min="11777" max="11777" width="4.6640625" style="2" customWidth="1"/>
    <col min="11778" max="11778" width="7.109375" style="2" customWidth="1"/>
    <col min="11779" max="11786" width="15.6640625" style="2" customWidth="1"/>
    <col min="11787" max="12032" width="11.44140625" style="2"/>
    <col min="12033" max="12033" width="4.6640625" style="2" customWidth="1"/>
    <col min="12034" max="12034" width="7.109375" style="2" customWidth="1"/>
    <col min="12035" max="12042" width="15.6640625" style="2" customWidth="1"/>
    <col min="12043" max="12288" width="11.44140625" style="2"/>
    <col min="12289" max="12289" width="4.6640625" style="2" customWidth="1"/>
    <col min="12290" max="12290" width="7.109375" style="2" customWidth="1"/>
    <col min="12291" max="12298" width="15.6640625" style="2" customWidth="1"/>
    <col min="12299" max="12544" width="11.44140625" style="2"/>
    <col min="12545" max="12545" width="4.6640625" style="2" customWidth="1"/>
    <col min="12546" max="12546" width="7.109375" style="2" customWidth="1"/>
    <col min="12547" max="12554" width="15.6640625" style="2" customWidth="1"/>
    <col min="12555" max="12800" width="11.44140625" style="2"/>
    <col min="12801" max="12801" width="4.6640625" style="2" customWidth="1"/>
    <col min="12802" max="12802" width="7.109375" style="2" customWidth="1"/>
    <col min="12803" max="12810" width="15.6640625" style="2" customWidth="1"/>
    <col min="12811" max="13056" width="11.44140625" style="2"/>
    <col min="13057" max="13057" width="4.6640625" style="2" customWidth="1"/>
    <col min="13058" max="13058" width="7.109375" style="2" customWidth="1"/>
    <col min="13059" max="13066" width="15.6640625" style="2" customWidth="1"/>
    <col min="13067" max="13312" width="11.44140625" style="2"/>
    <col min="13313" max="13313" width="4.6640625" style="2" customWidth="1"/>
    <col min="13314" max="13314" width="7.109375" style="2" customWidth="1"/>
    <col min="13315" max="13322" width="15.6640625" style="2" customWidth="1"/>
    <col min="13323" max="13568" width="11.44140625" style="2"/>
    <col min="13569" max="13569" width="4.6640625" style="2" customWidth="1"/>
    <col min="13570" max="13570" width="7.109375" style="2" customWidth="1"/>
    <col min="13571" max="13578" width="15.6640625" style="2" customWidth="1"/>
    <col min="13579" max="13824" width="11.44140625" style="2"/>
    <col min="13825" max="13825" width="4.6640625" style="2" customWidth="1"/>
    <col min="13826" max="13826" width="7.109375" style="2" customWidth="1"/>
    <col min="13827" max="13834" width="15.6640625" style="2" customWidth="1"/>
    <col min="13835" max="14080" width="11.44140625" style="2"/>
    <col min="14081" max="14081" width="4.6640625" style="2" customWidth="1"/>
    <col min="14082" max="14082" width="7.109375" style="2" customWidth="1"/>
    <col min="14083" max="14090" width="15.6640625" style="2" customWidth="1"/>
    <col min="14091" max="14336" width="11.44140625" style="2"/>
    <col min="14337" max="14337" width="4.6640625" style="2" customWidth="1"/>
    <col min="14338" max="14338" width="7.109375" style="2" customWidth="1"/>
    <col min="14339" max="14346" width="15.6640625" style="2" customWidth="1"/>
    <col min="14347" max="14592" width="11.44140625" style="2"/>
    <col min="14593" max="14593" width="4.6640625" style="2" customWidth="1"/>
    <col min="14594" max="14594" width="7.109375" style="2" customWidth="1"/>
    <col min="14595" max="14602" width="15.6640625" style="2" customWidth="1"/>
    <col min="14603" max="14848" width="11.44140625" style="2"/>
    <col min="14849" max="14849" width="4.6640625" style="2" customWidth="1"/>
    <col min="14850" max="14850" width="7.109375" style="2" customWidth="1"/>
    <col min="14851" max="14858" width="15.6640625" style="2" customWidth="1"/>
    <col min="14859" max="15104" width="11.44140625" style="2"/>
    <col min="15105" max="15105" width="4.6640625" style="2" customWidth="1"/>
    <col min="15106" max="15106" width="7.109375" style="2" customWidth="1"/>
    <col min="15107" max="15114" width="15.6640625" style="2" customWidth="1"/>
    <col min="15115" max="15360" width="11.44140625" style="2"/>
    <col min="15361" max="15361" width="4.6640625" style="2" customWidth="1"/>
    <col min="15362" max="15362" width="7.109375" style="2" customWidth="1"/>
    <col min="15363" max="15370" width="15.6640625" style="2" customWidth="1"/>
    <col min="15371" max="15616" width="11.44140625" style="2"/>
    <col min="15617" max="15617" width="4.6640625" style="2" customWidth="1"/>
    <col min="15618" max="15618" width="7.109375" style="2" customWidth="1"/>
    <col min="15619" max="15626" width="15.6640625" style="2" customWidth="1"/>
    <col min="15627" max="15872" width="11.44140625" style="2"/>
    <col min="15873" max="15873" width="4.6640625" style="2" customWidth="1"/>
    <col min="15874" max="15874" width="7.109375" style="2" customWidth="1"/>
    <col min="15875" max="15882" width="15.6640625" style="2" customWidth="1"/>
    <col min="15883" max="16128" width="11.44140625" style="2"/>
    <col min="16129" max="16129" width="4.6640625" style="2" customWidth="1"/>
    <col min="16130" max="16130" width="7.109375" style="2" customWidth="1"/>
    <col min="16131" max="16138" width="15.6640625" style="2" customWidth="1"/>
    <col min="16139" max="16384" width="11.44140625" style="2"/>
  </cols>
  <sheetData>
    <row r="1" spans="1:15" ht="70.5" customHeight="1" thickBot="1" x14ac:dyDescent="0.35">
      <c r="A1" s="81" t="s">
        <v>12</v>
      </c>
      <c r="B1" s="82"/>
      <c r="C1" s="82"/>
      <c r="D1" s="82"/>
      <c r="E1" s="82"/>
      <c r="F1" s="82"/>
      <c r="G1" s="82"/>
      <c r="H1" s="82"/>
      <c r="I1" s="82"/>
      <c r="J1" s="82"/>
      <c r="K1" s="82"/>
      <c r="L1" s="82"/>
      <c r="M1" s="82"/>
      <c r="N1" s="83"/>
    </row>
    <row r="2" spans="1:15" ht="12" customHeight="1" x14ac:dyDescent="0.3">
      <c r="C2" s="1"/>
      <c r="D2" s="4"/>
      <c r="E2" s="5"/>
      <c r="F2" s="5"/>
      <c r="J2" s="2"/>
    </row>
    <row r="3" spans="1:15" ht="12" customHeight="1" x14ac:dyDescent="0.3">
      <c r="C3" s="1"/>
      <c r="D3" s="4"/>
      <c r="E3" s="5"/>
      <c r="F3" s="5"/>
      <c r="J3" s="2"/>
    </row>
    <row r="4" spans="1:15" ht="12" customHeight="1" thickBot="1" x14ac:dyDescent="0.35">
      <c r="B4" s="11" t="s">
        <v>26</v>
      </c>
      <c r="C4" s="1"/>
      <c r="D4" s="4"/>
      <c r="E4" s="5"/>
      <c r="F4" s="7"/>
      <c r="G4" s="13" t="s">
        <v>14</v>
      </c>
      <c r="H4" s="11"/>
      <c r="I4" s="3"/>
      <c r="J4" s="3"/>
    </row>
    <row r="5" spans="1:15" ht="12" customHeight="1" thickBot="1" x14ac:dyDescent="0.35">
      <c r="A5" s="80"/>
      <c r="C5" s="1"/>
      <c r="D5" s="4"/>
      <c r="E5" s="5"/>
      <c r="F5" s="7"/>
      <c r="G5" s="5"/>
      <c r="H5" s="5"/>
      <c r="I5" s="3"/>
      <c r="J5" s="3"/>
    </row>
    <row r="6" spans="1:15" ht="12" customHeight="1" thickBot="1" x14ac:dyDescent="0.35">
      <c r="C6" s="21" t="s">
        <v>0</v>
      </c>
      <c r="D6" s="76" t="s">
        <v>1</v>
      </c>
      <c r="E6" s="77">
        <v>2025</v>
      </c>
      <c r="F6" s="12"/>
      <c r="G6" s="5"/>
      <c r="H6" s="21" t="s">
        <v>15</v>
      </c>
      <c r="I6" s="22">
        <f>IF(D10&lt;&gt;0,PMT(D12/12,D8,-D10)+(D10*D14/12),0)</f>
        <v>1307.3650198277753</v>
      </c>
      <c r="J6" s="3"/>
    </row>
    <row r="7" spans="1:15" ht="12" customHeight="1" thickBot="1" x14ac:dyDescent="0.35">
      <c r="C7" s="1"/>
      <c r="D7" s="4"/>
      <c r="E7" s="5"/>
      <c r="F7" s="12"/>
      <c r="G7" s="5"/>
      <c r="H7" s="5"/>
      <c r="I7" s="3"/>
      <c r="J7" s="3"/>
    </row>
    <row r="8" spans="1:15" ht="12" customHeight="1" thickBot="1" x14ac:dyDescent="0.35">
      <c r="C8" s="21" t="s">
        <v>13</v>
      </c>
      <c r="D8" s="76">
        <v>300</v>
      </c>
      <c r="E8" s="8"/>
      <c r="F8" s="12"/>
      <c r="G8" s="5"/>
      <c r="H8" s="21" t="s">
        <v>19</v>
      </c>
      <c r="I8" s="22">
        <f>IF(D10&lt;&gt;0,I9+I10,0)</f>
        <v>142209.5059483326</v>
      </c>
      <c r="J8" s="18" t="str">
        <f>IF(I8&gt;0,"(soit "&amp;ROUND(I8/D10*100,0)&amp;" % du capital emprunté)","")</f>
        <v>(soit 57 % du capital emprunté)</v>
      </c>
    </row>
    <row r="9" spans="1:15" ht="12" customHeight="1" thickBot="1" x14ac:dyDescent="0.35">
      <c r="C9" s="1"/>
      <c r="D9" s="4"/>
      <c r="E9" s="5"/>
      <c r="F9" s="12"/>
      <c r="G9" s="5"/>
      <c r="H9" s="16" t="s">
        <v>17</v>
      </c>
      <c r="I9" s="17">
        <f>IF(D10&lt;&gt;0,(PMT(D12/12,D8,-D10)*D8)-D10,0)</f>
        <v>123459.5059483326</v>
      </c>
      <c r="J9" s="19"/>
    </row>
    <row r="10" spans="1:15" ht="12" customHeight="1" thickBot="1" x14ac:dyDescent="0.35">
      <c r="C10" s="21" t="s">
        <v>2</v>
      </c>
      <c r="D10" s="78">
        <v>250000</v>
      </c>
      <c r="E10" s="5"/>
      <c r="F10" s="12"/>
      <c r="G10" s="5"/>
      <c r="H10" s="16" t="s">
        <v>16</v>
      </c>
      <c r="I10" s="17">
        <f>IF(D10&lt;&gt;0,(D10*D14/12)*D8,0)</f>
        <v>18750</v>
      </c>
      <c r="J10" s="19"/>
    </row>
    <row r="11" spans="1:15" ht="12" customHeight="1" thickBot="1" x14ac:dyDescent="0.35">
      <c r="C11" s="1"/>
      <c r="D11" s="4"/>
      <c r="E11" s="5"/>
      <c r="F11" s="12"/>
      <c r="G11" s="5"/>
      <c r="I11" s="3"/>
      <c r="J11" s="3"/>
    </row>
    <row r="12" spans="1:15" ht="12" customHeight="1" thickBot="1" x14ac:dyDescent="0.35">
      <c r="C12" s="20" t="s">
        <v>3</v>
      </c>
      <c r="D12" s="79">
        <v>3.4500000000000003E-2</v>
      </c>
      <c r="E12" s="5"/>
      <c r="F12" s="12"/>
      <c r="G12" s="5"/>
      <c r="H12" s="11" t="s">
        <v>18</v>
      </c>
      <c r="I12" s="3"/>
      <c r="J12" s="3"/>
    </row>
    <row r="13" spans="1:15" ht="12" customHeight="1" thickBot="1" x14ac:dyDescent="0.35">
      <c r="C13" s="1"/>
      <c r="D13" s="4"/>
      <c r="E13" s="5"/>
      <c r="F13" s="12"/>
      <c r="G13" s="5"/>
      <c r="H13" s="5"/>
      <c r="I13" s="3"/>
      <c r="J13" s="3"/>
    </row>
    <row r="14" spans="1:15" ht="12" customHeight="1" thickBot="1" x14ac:dyDescent="0.35">
      <c r="C14" s="21" t="s">
        <v>4</v>
      </c>
      <c r="D14" s="79">
        <v>3.0000000000000001E-3</v>
      </c>
      <c r="E14" s="2"/>
      <c r="F14" s="7"/>
      <c r="H14" s="21" t="s">
        <v>20</v>
      </c>
      <c r="I14" s="22">
        <f>I6*D8</f>
        <v>392209.5059483326</v>
      </c>
      <c r="J14" s="3"/>
    </row>
    <row r="15" spans="1:15" ht="12" customHeight="1" x14ac:dyDescent="0.3">
      <c r="I15" s="3"/>
      <c r="J15" s="3"/>
    </row>
    <row r="16" spans="1:15" ht="12" customHeight="1" x14ac:dyDescent="0.3">
      <c r="B16" s="65" t="s">
        <v>5</v>
      </c>
      <c r="C16" s="65" t="s">
        <v>6</v>
      </c>
      <c r="D16" s="66" t="s">
        <v>21</v>
      </c>
      <c r="E16" s="66" t="s">
        <v>7</v>
      </c>
      <c r="F16" s="65" t="s">
        <v>8</v>
      </c>
      <c r="G16" s="65" t="s">
        <v>9</v>
      </c>
      <c r="H16" s="66" t="s">
        <v>10</v>
      </c>
      <c r="I16" s="66" t="s">
        <v>11</v>
      </c>
      <c r="J16" s="3"/>
      <c r="K16" s="67" t="s">
        <v>22</v>
      </c>
      <c r="L16" s="68"/>
      <c r="M16" s="67" t="s">
        <v>23</v>
      </c>
      <c r="N16" s="68"/>
      <c r="O16" s="62" t="s">
        <v>45</v>
      </c>
    </row>
    <row r="17" spans="2:16" ht="12" customHeight="1" x14ac:dyDescent="0.3">
      <c r="B17" s="65"/>
      <c r="C17" s="65"/>
      <c r="D17" s="66"/>
      <c r="E17" s="66"/>
      <c r="F17" s="65"/>
      <c r="G17" s="65"/>
      <c r="H17" s="66"/>
      <c r="I17" s="66"/>
      <c r="J17" s="3"/>
      <c r="K17" s="69"/>
      <c r="L17" s="70"/>
      <c r="M17" s="69"/>
      <c r="N17" s="70"/>
      <c r="O17" s="63"/>
    </row>
    <row r="18" spans="2:16" ht="12" customHeight="1" x14ac:dyDescent="0.3">
      <c r="B18" s="65"/>
      <c r="C18" s="65"/>
      <c r="D18" s="66"/>
      <c r="E18" s="66"/>
      <c r="F18" s="65"/>
      <c r="G18" s="65"/>
      <c r="H18" s="66"/>
      <c r="I18" s="66"/>
      <c r="J18" s="2"/>
      <c r="K18" s="71"/>
      <c r="L18" s="72"/>
      <c r="M18" s="71"/>
      <c r="N18" s="72"/>
      <c r="O18" s="63"/>
    </row>
    <row r="19" spans="2:16" s="9" customFormat="1" ht="12" customHeight="1" x14ac:dyDescent="0.3">
      <c r="B19" s="65"/>
      <c r="C19" s="65"/>
      <c r="D19" s="66"/>
      <c r="E19" s="66"/>
      <c r="F19" s="65"/>
      <c r="G19" s="65"/>
      <c r="H19" s="66"/>
      <c r="I19" s="66"/>
      <c r="K19" s="23" t="s">
        <v>24</v>
      </c>
      <c r="L19" s="23" t="s">
        <v>25</v>
      </c>
      <c r="M19" s="23" t="s">
        <v>24</v>
      </c>
      <c r="N19" s="23" t="s">
        <v>25</v>
      </c>
      <c r="O19" s="64"/>
    </row>
    <row r="20" spans="2:16" ht="12" customHeight="1" x14ac:dyDescent="0.3">
      <c r="B20" s="3">
        <f>IF($D$8&gt;=ROW()-19,ROW()-19,"")</f>
        <v>1</v>
      </c>
      <c r="C20" s="10">
        <f>IF(B20&lt;&gt;"",DATE(E6,MATCH(D6,{"janvier";"février";"mars";"avril";"mai";"juin";"juillet";"août";"septembre";"octobre";"novembre";"décembre"},0),1),"")</f>
        <v>45658</v>
      </c>
      <c r="D20" s="14">
        <f>IF(OR(B20&lt;=0,$D$10=0),"",$D$10)</f>
        <v>250000</v>
      </c>
      <c r="E20" s="14">
        <f t="shared" ref="E20:E83" si="0">IF(OR(B20="",B20&lt;=0,$D$10=0),"",H20-F20)</f>
        <v>526.11501982777531</v>
      </c>
      <c r="F20" s="14">
        <f t="shared" ref="F20:F83" si="1">IF(OR(B20="",$D$10=0),"",D20*$D$12/12)</f>
        <v>718.75</v>
      </c>
      <c r="G20" s="14">
        <f t="shared" ref="G20:G83" si="2">IF(B20&lt;&gt;"",$D$10*$D$14/12,"")</f>
        <v>62.5</v>
      </c>
      <c r="H20" s="14">
        <f t="shared" ref="H20:H83" si="3">IF(OR(B20="",B20&lt;=0,$D$10=0),"",I20-G20)</f>
        <v>1244.8650198277753</v>
      </c>
      <c r="I20" s="14">
        <f t="shared" ref="I20:I83" si="4">IF(OR(B20="",B20&lt;=0,$D$10=0),"",$I$6)</f>
        <v>1307.3650198277753</v>
      </c>
      <c r="J20" s="2"/>
      <c r="K20" s="15">
        <f t="shared" ref="K20:K83" si="5">IF(OR(B20="",B20&lt;=0,$D$10=0),"",L20/$D$10)</f>
        <v>2.1044600793111014E-3</v>
      </c>
      <c r="L20" s="24">
        <f>IF(OR(C20="",C20&lt;=0,$D$10=0),"",E20)</f>
        <v>526.11501982777531</v>
      </c>
      <c r="M20" s="15">
        <f t="shared" ref="M20:M83" si="6">IF(OR(B20="",B20&lt;=0,$D$10=0),"",N20/$I$9)</f>
        <v>5.8217469321543737E-3</v>
      </c>
      <c r="N20" s="24">
        <f>IF(OR(B20="",$D$10=0),"",F20)</f>
        <v>718.75</v>
      </c>
      <c r="O20" s="15">
        <f>IF(OR(B20="",$D$10=0),"",N20/(L20+N20))</f>
        <v>0.57737183433705741</v>
      </c>
    </row>
    <row r="21" spans="2:16" ht="12" customHeight="1" x14ac:dyDescent="0.3">
      <c r="B21" s="3">
        <f t="shared" ref="B21:B84" si="7">IF($D$8&gt;=ROW()-19,ROW()-19,"")</f>
        <v>2</v>
      </c>
      <c r="C21" s="10">
        <f t="shared" ref="C21:C84" si="8">IF(B21&lt;&gt;"",EDATE(C20,1),"")</f>
        <v>45689</v>
      </c>
      <c r="D21" s="14">
        <f t="shared" ref="D21:D84" si="9">IF(B21="","",IF(E20="","",D20-E20))</f>
        <v>249473.88498017224</v>
      </c>
      <c r="E21" s="14">
        <f t="shared" si="0"/>
        <v>527.62760050978</v>
      </c>
      <c r="F21" s="14">
        <f t="shared" si="1"/>
        <v>717.23741931799532</v>
      </c>
      <c r="G21" s="14">
        <f t="shared" si="2"/>
        <v>62.5</v>
      </c>
      <c r="H21" s="14">
        <f t="shared" si="3"/>
        <v>1244.8650198277753</v>
      </c>
      <c r="I21" s="14">
        <f t="shared" si="4"/>
        <v>1307.3650198277753</v>
      </c>
      <c r="J21" s="2"/>
      <c r="K21" s="15">
        <f t="shared" si="5"/>
        <v>4.2149704813502211E-3</v>
      </c>
      <c r="L21" s="24">
        <f t="shared" ref="L21:L84" si="10">IF(OR(C21="",C21&lt;=0,$D$10=0),"",L20+E21)</f>
        <v>1053.7426203375553</v>
      </c>
      <c r="M21" s="15">
        <f t="shared" si="6"/>
        <v>1.1631242230298178E-2</v>
      </c>
      <c r="N21" s="24">
        <f t="shared" ref="N21:N84" si="11">IF(OR(B21="",$D$10=0),"",N20+F21)</f>
        <v>1435.9874193179953</v>
      </c>
      <c r="O21" s="15">
        <f t="shared" ref="O21:O84" si="12">IF(OR(B21="",$D$10=0),"",N21/(L21+N21))</f>
        <v>0.57676430634891707</v>
      </c>
    </row>
    <row r="22" spans="2:16" ht="12" customHeight="1" x14ac:dyDescent="0.3">
      <c r="B22" s="3">
        <f t="shared" si="7"/>
        <v>3</v>
      </c>
      <c r="C22" s="10">
        <f t="shared" si="8"/>
        <v>45717</v>
      </c>
      <c r="D22" s="14">
        <f t="shared" si="9"/>
        <v>248946.25737966245</v>
      </c>
      <c r="E22" s="14">
        <f t="shared" si="0"/>
        <v>529.14452986124581</v>
      </c>
      <c r="F22" s="14">
        <f t="shared" si="1"/>
        <v>715.7204899665295</v>
      </c>
      <c r="G22" s="14">
        <f t="shared" si="2"/>
        <v>62.5</v>
      </c>
      <c r="H22" s="14">
        <f t="shared" si="3"/>
        <v>1244.8650198277753</v>
      </c>
      <c r="I22" s="14">
        <f t="shared" si="4"/>
        <v>1307.3650198277753</v>
      </c>
      <c r="J22" s="2"/>
      <c r="K22" s="15">
        <f t="shared" si="5"/>
        <v>6.3315486007952037E-3</v>
      </c>
      <c r="L22" s="24">
        <f t="shared" si="10"/>
        <v>1582.887150198801</v>
      </c>
      <c r="M22" s="15">
        <f t="shared" si="6"/>
        <v>1.7428450670983628E-2</v>
      </c>
      <c r="N22" s="24">
        <f t="shared" si="11"/>
        <v>2151.7079092845247</v>
      </c>
      <c r="O22" s="15">
        <f t="shared" si="12"/>
        <v>0.57615561393213255</v>
      </c>
    </row>
    <row r="23" spans="2:16" ht="12" customHeight="1" x14ac:dyDescent="0.3">
      <c r="B23" s="3">
        <f t="shared" si="7"/>
        <v>4</v>
      </c>
      <c r="C23" s="10">
        <f t="shared" si="8"/>
        <v>45748</v>
      </c>
      <c r="D23" s="14">
        <f t="shared" si="9"/>
        <v>248417.1128498012</v>
      </c>
      <c r="E23" s="14">
        <f t="shared" si="0"/>
        <v>530.66582038459671</v>
      </c>
      <c r="F23" s="14">
        <f t="shared" si="1"/>
        <v>714.1991994431786</v>
      </c>
      <c r="G23" s="14">
        <f t="shared" si="2"/>
        <v>62.5</v>
      </c>
      <c r="H23" s="14">
        <f t="shared" si="3"/>
        <v>1244.8650198277753</v>
      </c>
      <c r="I23" s="14">
        <f t="shared" si="4"/>
        <v>1307.3650198277753</v>
      </c>
      <c r="J23" s="2"/>
      <c r="K23" s="15">
        <f t="shared" si="5"/>
        <v>8.4542118823335913E-3</v>
      </c>
      <c r="L23" s="24">
        <f t="shared" si="10"/>
        <v>2113.5529705833978</v>
      </c>
      <c r="M23" s="15">
        <f t="shared" si="6"/>
        <v>2.3213336929495541E-2</v>
      </c>
      <c r="N23" s="24">
        <f t="shared" si="11"/>
        <v>2865.9071087277034</v>
      </c>
      <c r="O23" s="15">
        <f t="shared" si="12"/>
        <v>0.57554575457590496</v>
      </c>
    </row>
    <row r="24" spans="2:16" ht="12" customHeight="1" x14ac:dyDescent="0.3">
      <c r="B24" s="3">
        <f t="shared" si="7"/>
        <v>5</v>
      </c>
      <c r="C24" s="10">
        <f t="shared" si="8"/>
        <v>45778</v>
      </c>
      <c r="D24" s="14">
        <f t="shared" si="9"/>
        <v>247886.44702941659</v>
      </c>
      <c r="E24" s="14">
        <f t="shared" si="0"/>
        <v>532.19148461820248</v>
      </c>
      <c r="F24" s="14">
        <f t="shared" si="1"/>
        <v>712.67353520957283</v>
      </c>
      <c r="G24" s="14">
        <f t="shared" si="2"/>
        <v>62.5</v>
      </c>
      <c r="H24" s="14">
        <f t="shared" si="3"/>
        <v>1244.8650198277753</v>
      </c>
      <c r="I24" s="14">
        <f t="shared" si="4"/>
        <v>1307.3650198277753</v>
      </c>
      <c r="J24" s="2"/>
      <c r="K24" s="15">
        <f t="shared" si="5"/>
        <v>1.0582977820806402E-2</v>
      </c>
      <c r="L24" s="24">
        <f t="shared" si="10"/>
        <v>2645.7444552016004</v>
      </c>
      <c r="M24" s="15">
        <f t="shared" si="6"/>
        <v>2.8985865579560156E-2</v>
      </c>
      <c r="N24" s="24">
        <f t="shared" si="11"/>
        <v>3578.5806439372764</v>
      </c>
      <c r="O24" s="15">
        <f t="shared" si="12"/>
        <v>0.57493472576366011</v>
      </c>
      <c r="P24" s="25"/>
    </row>
    <row r="25" spans="2:16" ht="12" customHeight="1" x14ac:dyDescent="0.3">
      <c r="B25" s="3">
        <f t="shared" si="7"/>
        <v>6</v>
      </c>
      <c r="C25" s="10">
        <f t="shared" si="8"/>
        <v>45809</v>
      </c>
      <c r="D25" s="14">
        <f t="shared" si="9"/>
        <v>247354.25554479839</v>
      </c>
      <c r="E25" s="14">
        <f t="shared" si="0"/>
        <v>533.72153513647993</v>
      </c>
      <c r="F25" s="14">
        <f t="shared" si="1"/>
        <v>711.14348469129538</v>
      </c>
      <c r="G25" s="14">
        <f t="shared" si="2"/>
        <v>62.5</v>
      </c>
      <c r="H25" s="14">
        <f t="shared" si="3"/>
        <v>1244.8650198277753</v>
      </c>
      <c r="I25" s="14">
        <f t="shared" si="4"/>
        <v>1307.3650198277753</v>
      </c>
      <c r="J25" s="2"/>
      <c r="K25" s="15">
        <f t="shared" si="5"/>
        <v>1.2717863961352322E-2</v>
      </c>
      <c r="L25" s="24">
        <f t="shared" si="10"/>
        <v>3179.4659903380802</v>
      </c>
      <c r="M25" s="15">
        <f t="shared" si="6"/>
        <v>3.4746001093053189E-2</v>
      </c>
      <c r="N25" s="24">
        <f t="shared" si="11"/>
        <v>4289.7241286285716</v>
      </c>
      <c r="O25" s="15">
        <f t="shared" si="12"/>
        <v>0.57432252497303504</v>
      </c>
    </row>
    <row r="26" spans="2:16" ht="12" customHeight="1" x14ac:dyDescent="0.3">
      <c r="B26" s="3">
        <f t="shared" si="7"/>
        <v>7</v>
      </c>
      <c r="C26" s="10">
        <f t="shared" si="8"/>
        <v>45839</v>
      </c>
      <c r="D26" s="14">
        <f t="shared" si="9"/>
        <v>246820.5340096619</v>
      </c>
      <c r="E26" s="14">
        <f t="shared" si="0"/>
        <v>535.25598454999738</v>
      </c>
      <c r="F26" s="14">
        <f t="shared" si="1"/>
        <v>709.60903527777793</v>
      </c>
      <c r="G26" s="14">
        <f t="shared" si="2"/>
        <v>62.5</v>
      </c>
      <c r="H26" s="14">
        <f t="shared" si="3"/>
        <v>1244.8650198277753</v>
      </c>
      <c r="I26" s="14">
        <f t="shared" si="4"/>
        <v>1307.3650198277753</v>
      </c>
      <c r="J26" s="2"/>
      <c r="K26" s="15">
        <f t="shared" si="5"/>
        <v>1.4858887899552311E-2</v>
      </c>
      <c r="L26" s="24">
        <f t="shared" si="10"/>
        <v>3714.7219748880775</v>
      </c>
      <c r="M26" s="15">
        <f t="shared" si="6"/>
        <v>4.0493707839707009E-2</v>
      </c>
      <c r="N26" s="24">
        <f t="shared" si="11"/>
        <v>4999.3331639063499</v>
      </c>
      <c r="O26" s="15">
        <f t="shared" si="12"/>
        <v>0.57370914967586473</v>
      </c>
    </row>
    <row r="27" spans="2:16" ht="12" customHeight="1" x14ac:dyDescent="0.3">
      <c r="B27" s="3">
        <f t="shared" si="7"/>
        <v>8</v>
      </c>
      <c r="C27" s="10">
        <f t="shared" si="8"/>
        <v>45870</v>
      </c>
      <c r="D27" s="14">
        <f t="shared" si="9"/>
        <v>246285.27802511191</v>
      </c>
      <c r="E27" s="14">
        <f t="shared" si="0"/>
        <v>536.79484550557856</v>
      </c>
      <c r="F27" s="14">
        <f t="shared" si="1"/>
        <v>708.07017432219675</v>
      </c>
      <c r="G27" s="14">
        <f t="shared" si="2"/>
        <v>62.5</v>
      </c>
      <c r="H27" s="14">
        <f t="shared" si="3"/>
        <v>1244.8650198277753</v>
      </c>
      <c r="I27" s="14">
        <f t="shared" si="4"/>
        <v>1307.3650198277753</v>
      </c>
      <c r="J27" s="2"/>
      <c r="K27" s="15">
        <f t="shared" si="5"/>
        <v>1.7006067281574624E-2</v>
      </c>
      <c r="L27" s="24">
        <f t="shared" si="10"/>
        <v>4251.5168203936564</v>
      </c>
      <c r="M27" s="15">
        <f t="shared" si="6"/>
        <v>4.622895008681694E-2</v>
      </c>
      <c r="N27" s="24">
        <f t="shared" si="11"/>
        <v>5707.403338228547</v>
      </c>
      <c r="O27" s="15">
        <f t="shared" si="12"/>
        <v>0.57309459733816703</v>
      </c>
    </row>
    <row r="28" spans="2:16" ht="12" customHeight="1" x14ac:dyDescent="0.3">
      <c r="B28" s="3">
        <f t="shared" si="7"/>
        <v>9</v>
      </c>
      <c r="C28" s="10">
        <f t="shared" si="8"/>
        <v>45901</v>
      </c>
      <c r="D28" s="14">
        <f t="shared" si="9"/>
        <v>245748.48317960632</v>
      </c>
      <c r="E28" s="14">
        <f t="shared" si="0"/>
        <v>538.338130686407</v>
      </c>
      <c r="F28" s="14">
        <f t="shared" si="1"/>
        <v>706.52688914136831</v>
      </c>
      <c r="G28" s="14">
        <f t="shared" si="2"/>
        <v>62.5</v>
      </c>
      <c r="H28" s="14">
        <f t="shared" si="3"/>
        <v>1244.8650198277753</v>
      </c>
      <c r="I28" s="14">
        <f t="shared" si="4"/>
        <v>1307.3650198277753</v>
      </c>
      <c r="J28" s="2"/>
      <c r="K28" s="15">
        <f t="shared" si="5"/>
        <v>1.9159419804320253E-2</v>
      </c>
      <c r="L28" s="24">
        <f t="shared" si="10"/>
        <v>4789.8549510800631</v>
      </c>
      <c r="M28" s="15">
        <f t="shared" si="6"/>
        <v>5.1951691998946795E-2</v>
      </c>
      <c r="N28" s="24">
        <f t="shared" si="11"/>
        <v>6413.930227369915</v>
      </c>
      <c r="O28" s="15">
        <f t="shared" si="12"/>
        <v>0.57247886542013027</v>
      </c>
    </row>
    <row r="29" spans="2:16" ht="12" customHeight="1" x14ac:dyDescent="0.3">
      <c r="B29" s="3">
        <f t="shared" si="7"/>
        <v>10</v>
      </c>
      <c r="C29" s="10">
        <f t="shared" si="8"/>
        <v>45931</v>
      </c>
      <c r="D29" s="14">
        <f t="shared" si="9"/>
        <v>245210.14504891992</v>
      </c>
      <c r="E29" s="14">
        <f t="shared" si="0"/>
        <v>539.88585281213057</v>
      </c>
      <c r="F29" s="14">
        <f t="shared" si="1"/>
        <v>704.97916701564475</v>
      </c>
      <c r="G29" s="14">
        <f t="shared" si="2"/>
        <v>62.5</v>
      </c>
      <c r="H29" s="14">
        <f t="shared" si="3"/>
        <v>1244.8650198277753</v>
      </c>
      <c r="I29" s="14">
        <f t="shared" si="4"/>
        <v>1307.3650198277753</v>
      </c>
      <c r="J29" s="2"/>
      <c r="K29" s="15">
        <f t="shared" si="5"/>
        <v>2.1318963215568774E-2</v>
      </c>
      <c r="L29" s="24">
        <f t="shared" si="10"/>
        <v>5329.740803892194</v>
      </c>
      <c r="M29" s="15">
        <f t="shared" si="6"/>
        <v>5.7661897637633505E-2</v>
      </c>
      <c r="N29" s="24">
        <f t="shared" si="11"/>
        <v>7118.9093943855596</v>
      </c>
      <c r="O29" s="15">
        <f t="shared" si="12"/>
        <v>0.57186195137609752</v>
      </c>
    </row>
    <row r="30" spans="2:16" ht="12" customHeight="1" x14ac:dyDescent="0.3">
      <c r="B30" s="3">
        <f t="shared" si="7"/>
        <v>11</v>
      </c>
      <c r="C30" s="10">
        <f t="shared" si="8"/>
        <v>45962</v>
      </c>
      <c r="D30" s="14">
        <f t="shared" si="9"/>
        <v>244670.2591961078</v>
      </c>
      <c r="E30" s="14">
        <f t="shared" si="0"/>
        <v>541.43802463896532</v>
      </c>
      <c r="F30" s="14">
        <f t="shared" si="1"/>
        <v>703.42699518881</v>
      </c>
      <c r="G30" s="14">
        <f t="shared" si="2"/>
        <v>62.5</v>
      </c>
      <c r="H30" s="14">
        <f t="shared" si="3"/>
        <v>1244.8650198277753</v>
      </c>
      <c r="I30" s="14">
        <f t="shared" si="4"/>
        <v>1307.3650198277753</v>
      </c>
      <c r="J30" s="2"/>
      <c r="K30" s="15">
        <f t="shared" si="5"/>
        <v>2.3484715314124639E-2</v>
      </c>
      <c r="L30" s="24">
        <f t="shared" si="10"/>
        <v>5871.1788285311595</v>
      </c>
      <c r="M30" s="15">
        <f t="shared" si="6"/>
        <v>6.3359530961090926E-2</v>
      </c>
      <c r="N30" s="24">
        <f t="shared" si="11"/>
        <v>7822.3363895743696</v>
      </c>
      <c r="O30" s="15">
        <f t="shared" si="12"/>
        <v>0.57124385265455413</v>
      </c>
    </row>
    <row r="31" spans="2:16" ht="12" customHeight="1" x14ac:dyDescent="0.3">
      <c r="B31" s="3">
        <f t="shared" si="7"/>
        <v>12</v>
      </c>
      <c r="C31" s="10">
        <f t="shared" si="8"/>
        <v>45992</v>
      </c>
      <c r="D31" s="14">
        <f t="shared" si="9"/>
        <v>244128.82117146882</v>
      </c>
      <c r="E31" s="14">
        <f t="shared" si="0"/>
        <v>542.99465895980234</v>
      </c>
      <c r="F31" s="14">
        <f t="shared" si="1"/>
        <v>701.87036086797298</v>
      </c>
      <c r="G31" s="14">
        <f t="shared" si="2"/>
        <v>62.5</v>
      </c>
      <c r="H31" s="14">
        <f t="shared" si="3"/>
        <v>1244.8650198277753</v>
      </c>
      <c r="I31" s="14">
        <f t="shared" si="4"/>
        <v>1307.3650198277753</v>
      </c>
      <c r="J31" s="2"/>
      <c r="K31" s="15">
        <f t="shared" si="5"/>
        <v>2.5656693949963845E-2</v>
      </c>
      <c r="L31" s="24">
        <f t="shared" si="10"/>
        <v>6414.1734874909616</v>
      </c>
      <c r="M31" s="15">
        <f t="shared" si="6"/>
        <v>6.9044555823912779E-2</v>
      </c>
      <c r="N31" s="24">
        <f t="shared" si="11"/>
        <v>8524.206750442343</v>
      </c>
      <c r="O31" s="15">
        <f t="shared" si="12"/>
        <v>0.57062456669811279</v>
      </c>
    </row>
    <row r="32" spans="2:16" ht="12" customHeight="1" x14ac:dyDescent="0.3">
      <c r="B32" s="3">
        <f t="shared" si="7"/>
        <v>13</v>
      </c>
      <c r="C32" s="10">
        <f t="shared" si="8"/>
        <v>46023</v>
      </c>
      <c r="D32" s="14">
        <f t="shared" si="9"/>
        <v>243585.82651250903</v>
      </c>
      <c r="E32" s="14">
        <f t="shared" si="0"/>
        <v>544.55576860431188</v>
      </c>
      <c r="F32" s="14">
        <f t="shared" si="1"/>
        <v>700.30925122346343</v>
      </c>
      <c r="G32" s="14">
        <f t="shared" si="2"/>
        <v>62.5</v>
      </c>
      <c r="H32" s="14">
        <f t="shared" si="3"/>
        <v>1244.8650198277753</v>
      </c>
      <c r="I32" s="14">
        <f t="shared" si="4"/>
        <v>1307.3650198277753</v>
      </c>
      <c r="J32" s="2"/>
      <c r="K32" s="15">
        <f t="shared" si="5"/>
        <v>2.7834917024381095E-2</v>
      </c>
      <c r="L32" s="24">
        <f t="shared" si="10"/>
        <v>6958.7292560952737</v>
      </c>
      <c r="M32" s="15">
        <f t="shared" si="6"/>
        <v>7.4716935976774729E-2</v>
      </c>
      <c r="N32" s="24">
        <f t="shared" si="11"/>
        <v>9224.5160016658065</v>
      </c>
      <c r="O32" s="15">
        <f t="shared" si="12"/>
        <v>0.57000409094349969</v>
      </c>
    </row>
    <row r="33" spans="2:15" ht="12" customHeight="1" x14ac:dyDescent="0.3">
      <c r="B33" s="3">
        <f t="shared" si="7"/>
        <v>14</v>
      </c>
      <c r="C33" s="10">
        <f t="shared" si="8"/>
        <v>46054</v>
      </c>
      <c r="D33" s="14">
        <f t="shared" si="9"/>
        <v>243041.27074390472</v>
      </c>
      <c r="E33" s="14">
        <f t="shared" si="0"/>
        <v>546.12136643904921</v>
      </c>
      <c r="F33" s="14">
        <f t="shared" si="1"/>
        <v>698.7436533887261</v>
      </c>
      <c r="G33" s="14">
        <f t="shared" si="2"/>
        <v>62.5</v>
      </c>
      <c r="H33" s="14">
        <f t="shared" si="3"/>
        <v>1244.8650198277753</v>
      </c>
      <c r="I33" s="14">
        <f t="shared" si="4"/>
        <v>1307.3650198277753</v>
      </c>
      <c r="J33" s="2"/>
      <c r="K33" s="15">
        <f t="shared" si="5"/>
        <v>3.0019402490137289E-2</v>
      </c>
      <c r="L33" s="24">
        <f t="shared" si="10"/>
        <v>7504.8506225343226</v>
      </c>
      <c r="M33" s="15">
        <f t="shared" si="6"/>
        <v>8.0376635066135654E-2</v>
      </c>
      <c r="N33" s="24">
        <f t="shared" si="11"/>
        <v>9923.2596550545331</v>
      </c>
      <c r="O33" s="15">
        <f t="shared" si="12"/>
        <v>0.56938242282154039</v>
      </c>
    </row>
    <row r="34" spans="2:15" ht="12" customHeight="1" x14ac:dyDescent="0.3">
      <c r="B34" s="3">
        <f t="shared" si="7"/>
        <v>15</v>
      </c>
      <c r="C34" s="10">
        <f t="shared" si="8"/>
        <v>46082</v>
      </c>
      <c r="D34" s="14">
        <f t="shared" si="9"/>
        <v>242495.14937746568</v>
      </c>
      <c r="E34" s="14">
        <f t="shared" si="0"/>
        <v>547.69146536756148</v>
      </c>
      <c r="F34" s="14">
        <f t="shared" si="1"/>
        <v>697.17355446021384</v>
      </c>
      <c r="G34" s="14">
        <f t="shared" si="2"/>
        <v>62.5</v>
      </c>
      <c r="H34" s="14">
        <f t="shared" si="3"/>
        <v>1244.8650198277753</v>
      </c>
      <c r="I34" s="14">
        <f t="shared" si="4"/>
        <v>1307.3650198277753</v>
      </c>
      <c r="J34" s="2"/>
      <c r="K34" s="15">
        <f t="shared" si="5"/>
        <v>3.2210168351607532E-2</v>
      </c>
      <c r="L34" s="24">
        <f t="shared" si="10"/>
        <v>8052.5420879018839</v>
      </c>
      <c r="M34" s="15">
        <f t="shared" si="6"/>
        <v>8.6023616633937969E-2</v>
      </c>
      <c r="N34" s="24">
        <f t="shared" si="11"/>
        <v>10620.433209514747</v>
      </c>
      <c r="O34" s="15">
        <f t="shared" si="12"/>
        <v>0.56875955975714609</v>
      </c>
    </row>
    <row r="35" spans="2:15" ht="12" customHeight="1" x14ac:dyDescent="0.3">
      <c r="B35" s="3">
        <f t="shared" si="7"/>
        <v>16</v>
      </c>
      <c r="C35" s="10">
        <f t="shared" si="8"/>
        <v>46113</v>
      </c>
      <c r="D35" s="14">
        <f t="shared" si="9"/>
        <v>241947.45791209812</v>
      </c>
      <c r="E35" s="14">
        <f t="shared" si="0"/>
        <v>549.26607833049309</v>
      </c>
      <c r="F35" s="14">
        <f t="shared" si="1"/>
        <v>695.59894149728223</v>
      </c>
      <c r="G35" s="14">
        <f t="shared" si="2"/>
        <v>62.5</v>
      </c>
      <c r="H35" s="14">
        <f t="shared" si="3"/>
        <v>1244.8650198277753</v>
      </c>
      <c r="I35" s="14">
        <f t="shared" si="4"/>
        <v>1307.3650198277753</v>
      </c>
      <c r="J35" s="2"/>
      <c r="K35" s="15">
        <f t="shared" si="5"/>
        <v>3.4407232664929503E-2</v>
      </c>
      <c r="L35" s="24">
        <f t="shared" si="10"/>
        <v>8601.8081662323766</v>
      </c>
      <c r="M35" s="15">
        <f t="shared" si="6"/>
        <v>9.1657844117307194E-2</v>
      </c>
      <c r="N35" s="24">
        <f t="shared" si="11"/>
        <v>11316.03215101203</v>
      </c>
      <c r="O35" s="15">
        <f t="shared" si="12"/>
        <v>0.56813549916929851</v>
      </c>
    </row>
    <row r="36" spans="2:15" ht="12" customHeight="1" x14ac:dyDescent="0.3">
      <c r="B36" s="3">
        <f t="shared" si="7"/>
        <v>17</v>
      </c>
      <c r="C36" s="10">
        <f t="shared" si="8"/>
        <v>46143</v>
      </c>
      <c r="D36" s="14">
        <f t="shared" si="9"/>
        <v>241398.19183376763</v>
      </c>
      <c r="E36" s="14">
        <f t="shared" si="0"/>
        <v>550.84521830569327</v>
      </c>
      <c r="F36" s="14">
        <f t="shared" si="1"/>
        <v>694.01980152208205</v>
      </c>
      <c r="G36" s="14">
        <f t="shared" si="2"/>
        <v>62.5</v>
      </c>
      <c r="H36" s="14">
        <f t="shared" si="3"/>
        <v>1244.8650198277753</v>
      </c>
      <c r="I36" s="14">
        <f t="shared" si="4"/>
        <v>1307.3650198277753</v>
      </c>
      <c r="J36" s="2"/>
      <c r="K36" s="15">
        <f t="shared" si="5"/>
        <v>3.6610613538152273E-2</v>
      </c>
      <c r="L36" s="24">
        <f t="shared" si="10"/>
        <v>9152.6533845380691</v>
      </c>
      <c r="M36" s="15">
        <f t="shared" si="6"/>
        <v>9.7279280848250591E-2</v>
      </c>
      <c r="N36" s="24">
        <f t="shared" si="11"/>
        <v>12010.051952534111</v>
      </c>
      <c r="O36" s="15">
        <f t="shared" si="12"/>
        <v>0.56751023847103654</v>
      </c>
    </row>
    <row r="37" spans="2:15" ht="12" customHeight="1" x14ac:dyDescent="0.3">
      <c r="B37" s="3">
        <f t="shared" si="7"/>
        <v>18</v>
      </c>
      <c r="C37" s="10">
        <f t="shared" si="8"/>
        <v>46174</v>
      </c>
      <c r="D37" s="14">
        <f t="shared" si="9"/>
        <v>240847.34661546195</v>
      </c>
      <c r="E37" s="14">
        <f t="shared" si="0"/>
        <v>552.42889830832212</v>
      </c>
      <c r="F37" s="14">
        <f t="shared" si="1"/>
        <v>692.4361215194532</v>
      </c>
      <c r="G37" s="14">
        <f t="shared" si="2"/>
        <v>62.5</v>
      </c>
      <c r="H37" s="14">
        <f t="shared" si="3"/>
        <v>1244.8650198277753</v>
      </c>
      <c r="I37" s="14">
        <f t="shared" si="4"/>
        <v>1307.3650198277753</v>
      </c>
      <c r="J37" s="2"/>
      <c r="K37" s="15">
        <f t="shared" si="5"/>
        <v>3.8820329131385563E-2</v>
      </c>
      <c r="L37" s="24">
        <f t="shared" si="10"/>
        <v>9705.0822828463915</v>
      </c>
      <c r="M37" s="15">
        <f t="shared" si="6"/>
        <v>0.10288789005335494</v>
      </c>
      <c r="N37" s="24">
        <f t="shared" si="11"/>
        <v>12702.488074053565</v>
      </c>
      <c r="O37" s="15">
        <f t="shared" si="12"/>
        <v>0.56688377506944176</v>
      </c>
    </row>
    <row r="38" spans="2:15" ht="12" customHeight="1" x14ac:dyDescent="0.3">
      <c r="B38" s="3">
        <f t="shared" si="7"/>
        <v>19</v>
      </c>
      <c r="C38" s="10">
        <f t="shared" si="8"/>
        <v>46204</v>
      </c>
      <c r="D38" s="14">
        <f t="shared" si="9"/>
        <v>240294.91771715364</v>
      </c>
      <c r="E38" s="14">
        <f t="shared" si="0"/>
        <v>554.01713139095853</v>
      </c>
      <c r="F38" s="14">
        <f t="shared" si="1"/>
        <v>690.84788843681679</v>
      </c>
      <c r="G38" s="14">
        <f t="shared" si="2"/>
        <v>62.5</v>
      </c>
      <c r="H38" s="14">
        <f t="shared" si="3"/>
        <v>1244.8650198277753</v>
      </c>
      <c r="I38" s="14">
        <f t="shared" si="4"/>
        <v>1307.3650198277753</v>
      </c>
      <c r="J38" s="2"/>
      <c r="K38" s="15">
        <f t="shared" si="5"/>
        <v>4.10363976569494E-2</v>
      </c>
      <c r="L38" s="24">
        <f t="shared" si="10"/>
        <v>10259.099414237349</v>
      </c>
      <c r="M38" s="15">
        <f t="shared" si="6"/>
        <v>0.10848363485348343</v>
      </c>
      <c r="N38" s="24">
        <f t="shared" si="11"/>
        <v>13393.335962490381</v>
      </c>
      <c r="O38" s="15">
        <f t="shared" si="12"/>
        <v>0.56625610636562385</v>
      </c>
    </row>
    <row r="39" spans="2:15" ht="12" customHeight="1" x14ac:dyDescent="0.3">
      <c r="B39" s="3">
        <f t="shared" si="7"/>
        <v>20</v>
      </c>
      <c r="C39" s="10">
        <f t="shared" si="8"/>
        <v>46235</v>
      </c>
      <c r="D39" s="14">
        <f t="shared" si="9"/>
        <v>239740.90058576269</v>
      </c>
      <c r="E39" s="14">
        <f t="shared" si="0"/>
        <v>555.60993064370746</v>
      </c>
      <c r="F39" s="14">
        <f t="shared" si="1"/>
        <v>689.25508918406786</v>
      </c>
      <c r="G39" s="14">
        <f t="shared" si="2"/>
        <v>62.5</v>
      </c>
      <c r="H39" s="14">
        <f t="shared" si="3"/>
        <v>1244.8650198277753</v>
      </c>
      <c r="I39" s="14">
        <f t="shared" si="4"/>
        <v>1307.3650198277753</v>
      </c>
      <c r="J39" s="2"/>
      <c r="K39" s="15">
        <f t="shared" si="5"/>
        <v>4.3258837379524233E-2</v>
      </c>
      <c r="L39" s="24">
        <f t="shared" si="10"/>
        <v>10814.709344881057</v>
      </c>
      <c r="M39" s="15">
        <f t="shared" si="6"/>
        <v>0.1140664782634718</v>
      </c>
      <c r="N39" s="24">
        <f t="shared" si="11"/>
        <v>14082.591051674448</v>
      </c>
      <c r="O39" s="15">
        <f t="shared" si="12"/>
        <v>0.56562722975470658</v>
      </c>
    </row>
    <row r="40" spans="2:15" ht="12" customHeight="1" x14ac:dyDescent="0.3">
      <c r="B40" s="3">
        <f t="shared" si="7"/>
        <v>21</v>
      </c>
      <c r="C40" s="10">
        <f t="shared" si="8"/>
        <v>46266</v>
      </c>
      <c r="D40" s="14">
        <f t="shared" si="9"/>
        <v>239185.290655119</v>
      </c>
      <c r="E40" s="14">
        <f t="shared" si="0"/>
        <v>557.20730919430821</v>
      </c>
      <c r="F40" s="14">
        <f t="shared" si="1"/>
        <v>687.6577106334671</v>
      </c>
      <c r="G40" s="14">
        <f t="shared" si="2"/>
        <v>62.5</v>
      </c>
      <c r="H40" s="14">
        <f t="shared" si="3"/>
        <v>1244.8650198277753</v>
      </c>
      <c r="I40" s="14">
        <f t="shared" si="4"/>
        <v>1307.3650198277753</v>
      </c>
      <c r="J40" s="2"/>
      <c r="K40" s="15">
        <f t="shared" si="5"/>
        <v>4.5487666616301457E-2</v>
      </c>
      <c r="L40" s="24">
        <f t="shared" si="10"/>
        <v>11371.916654075365</v>
      </c>
      <c r="M40" s="15">
        <f t="shared" si="6"/>
        <v>0.11963638319182335</v>
      </c>
      <c r="N40" s="24">
        <f t="shared" si="11"/>
        <v>14770.248762307914</v>
      </c>
      <c r="O40" s="15">
        <f t="shared" si="12"/>
        <v>0.56499714262581358</v>
      </c>
    </row>
    <row r="41" spans="2:15" ht="12" customHeight="1" x14ac:dyDescent="0.3">
      <c r="B41" s="3">
        <f t="shared" si="7"/>
        <v>22</v>
      </c>
      <c r="C41" s="10">
        <f t="shared" si="8"/>
        <v>46296</v>
      </c>
      <c r="D41" s="14">
        <f t="shared" si="9"/>
        <v>238628.08334592468</v>
      </c>
      <c r="E41" s="14">
        <f t="shared" si="0"/>
        <v>558.80928020824183</v>
      </c>
      <c r="F41" s="14">
        <f t="shared" si="1"/>
        <v>686.05573961953348</v>
      </c>
      <c r="G41" s="14">
        <f t="shared" si="2"/>
        <v>62.5</v>
      </c>
      <c r="H41" s="14">
        <f t="shared" si="3"/>
        <v>1244.8650198277753</v>
      </c>
      <c r="I41" s="14">
        <f t="shared" si="4"/>
        <v>1307.3650198277753</v>
      </c>
      <c r="J41" s="2"/>
      <c r="K41" s="15">
        <f t="shared" si="5"/>
        <v>4.7722903737134427E-2</v>
      </c>
      <c r="L41" s="24">
        <f t="shared" si="10"/>
        <v>11930.725934283606</v>
      </c>
      <c r="M41" s="15">
        <f t="shared" si="6"/>
        <v>0.12519331244040341</v>
      </c>
      <c r="N41" s="24">
        <f t="shared" si="11"/>
        <v>15456.304501927447</v>
      </c>
      <c r="O41" s="15">
        <f t="shared" si="12"/>
        <v>0.56436584236205345</v>
      </c>
    </row>
    <row r="42" spans="2:15" ht="12" customHeight="1" x14ac:dyDescent="0.3">
      <c r="B42" s="3">
        <f t="shared" si="7"/>
        <v>23</v>
      </c>
      <c r="C42" s="10">
        <f t="shared" si="8"/>
        <v>46327</v>
      </c>
      <c r="D42" s="14">
        <f t="shared" si="9"/>
        <v>238069.27406571642</v>
      </c>
      <c r="E42" s="14">
        <f t="shared" si="0"/>
        <v>560.41585688884049</v>
      </c>
      <c r="F42" s="14">
        <f t="shared" si="1"/>
        <v>684.44916293893482</v>
      </c>
      <c r="G42" s="14">
        <f t="shared" si="2"/>
        <v>62.5</v>
      </c>
      <c r="H42" s="14">
        <f t="shared" si="3"/>
        <v>1244.8650198277753</v>
      </c>
      <c r="I42" s="14">
        <f t="shared" si="4"/>
        <v>1307.3650198277753</v>
      </c>
      <c r="J42" s="2"/>
      <c r="K42" s="15">
        <f t="shared" si="5"/>
        <v>4.9964567164689784E-2</v>
      </c>
      <c r="L42" s="24">
        <f t="shared" si="10"/>
        <v>12491.141791172446</v>
      </c>
      <c r="M42" s="15">
        <f t="shared" si="6"/>
        <v>0.13073722870413262</v>
      </c>
      <c r="N42" s="24">
        <f t="shared" si="11"/>
        <v>16140.753664866381</v>
      </c>
      <c r="O42" s="15">
        <f t="shared" si="12"/>
        <v>0.56373332634050577</v>
      </c>
    </row>
    <row r="43" spans="2:15" ht="12" customHeight="1" x14ac:dyDescent="0.3">
      <c r="B43" s="3">
        <f t="shared" si="7"/>
        <v>24</v>
      </c>
      <c r="C43" s="10">
        <f t="shared" si="8"/>
        <v>46357</v>
      </c>
      <c r="D43" s="14">
        <f t="shared" si="9"/>
        <v>237508.85820882759</v>
      </c>
      <c r="E43" s="14">
        <f t="shared" si="0"/>
        <v>562.02705247739584</v>
      </c>
      <c r="F43" s="14">
        <f t="shared" si="1"/>
        <v>682.83796735037947</v>
      </c>
      <c r="G43" s="14">
        <f t="shared" si="2"/>
        <v>62.5</v>
      </c>
      <c r="H43" s="14">
        <f t="shared" si="3"/>
        <v>1244.8650198277753</v>
      </c>
      <c r="I43" s="14">
        <f t="shared" si="4"/>
        <v>1307.3650198277753</v>
      </c>
      <c r="J43" s="2"/>
      <c r="K43" s="15">
        <f t="shared" si="5"/>
        <v>5.2212675374599365E-2</v>
      </c>
      <c r="L43" s="24">
        <f t="shared" si="10"/>
        <v>13053.168843649841</v>
      </c>
      <c r="M43" s="15">
        <f t="shared" si="6"/>
        <v>0.13626809457067954</v>
      </c>
      <c r="N43" s="24">
        <f t="shared" si="11"/>
        <v>16823.591632216761</v>
      </c>
      <c r="O43" s="15">
        <f t="shared" si="12"/>
        <v>0.5630995919322066</v>
      </c>
    </row>
    <row r="44" spans="2:15" ht="12" customHeight="1" x14ac:dyDescent="0.3">
      <c r="B44" s="3">
        <f t="shared" si="7"/>
        <v>25</v>
      </c>
      <c r="C44" s="10">
        <f t="shared" si="8"/>
        <v>46388</v>
      </c>
      <c r="D44" s="14">
        <f t="shared" si="9"/>
        <v>236946.83115635018</v>
      </c>
      <c r="E44" s="14">
        <f t="shared" si="0"/>
        <v>563.64288025326846</v>
      </c>
      <c r="F44" s="14">
        <f t="shared" si="1"/>
        <v>681.22213957450685</v>
      </c>
      <c r="G44" s="14">
        <f t="shared" si="2"/>
        <v>62.5</v>
      </c>
      <c r="H44" s="14">
        <f t="shared" si="3"/>
        <v>1244.8650198277753</v>
      </c>
      <c r="I44" s="14">
        <f t="shared" si="4"/>
        <v>1307.3650198277753</v>
      </c>
      <c r="J44" s="2"/>
      <c r="K44" s="15">
        <f t="shared" si="5"/>
        <v>5.4467246895612435E-2</v>
      </c>
      <c r="L44" s="24">
        <f t="shared" si="10"/>
        <v>13616.811723903109</v>
      </c>
      <c r="M44" s="15">
        <f t="shared" si="6"/>
        <v>0.14178587252015229</v>
      </c>
      <c r="N44" s="24">
        <f t="shared" si="11"/>
        <v>17504.813771791269</v>
      </c>
      <c r="O44" s="15">
        <f t="shared" si="12"/>
        <v>0.56246463650213352</v>
      </c>
    </row>
    <row r="45" spans="2:15" ht="12" customHeight="1" x14ac:dyDescent="0.3">
      <c r="B45" s="3">
        <f t="shared" si="7"/>
        <v>26</v>
      </c>
      <c r="C45" s="10">
        <f t="shared" si="8"/>
        <v>46419</v>
      </c>
      <c r="D45" s="14">
        <f t="shared" si="9"/>
        <v>236383.18827609692</v>
      </c>
      <c r="E45" s="14">
        <f t="shared" si="0"/>
        <v>565.26335353399656</v>
      </c>
      <c r="F45" s="14">
        <f t="shared" si="1"/>
        <v>679.60166629377875</v>
      </c>
      <c r="G45" s="14">
        <f t="shared" si="2"/>
        <v>62.5</v>
      </c>
      <c r="H45" s="14">
        <f t="shared" si="3"/>
        <v>1244.8650198277753</v>
      </c>
      <c r="I45" s="14">
        <f t="shared" si="4"/>
        <v>1307.3650198277753</v>
      </c>
      <c r="J45" s="2"/>
      <c r="K45" s="15">
        <f t="shared" si="5"/>
        <v>5.6728300309748424E-2</v>
      </c>
      <c r="L45" s="24">
        <f t="shared" si="10"/>
        <v>14182.075077437106</v>
      </c>
      <c r="M45" s="15">
        <f t="shared" si="6"/>
        <v>0.14729052492478925</v>
      </c>
      <c r="N45" s="24">
        <f t="shared" si="11"/>
        <v>18184.415438085049</v>
      </c>
      <c r="O45" s="15">
        <f t="shared" si="12"/>
        <v>0.56182845740919174</v>
      </c>
    </row>
    <row r="46" spans="2:15" ht="12" customHeight="1" x14ac:dyDescent="0.3">
      <c r="B46" s="3">
        <f t="shared" si="7"/>
        <v>27</v>
      </c>
      <c r="C46" s="10">
        <f t="shared" si="8"/>
        <v>46447</v>
      </c>
      <c r="D46" s="14">
        <f t="shared" si="9"/>
        <v>235817.92492256293</v>
      </c>
      <c r="E46" s="14">
        <f t="shared" si="0"/>
        <v>566.88848567540686</v>
      </c>
      <c r="F46" s="14">
        <f t="shared" si="1"/>
        <v>677.97653415236846</v>
      </c>
      <c r="G46" s="14">
        <f t="shared" si="2"/>
        <v>62.5</v>
      </c>
      <c r="H46" s="14">
        <f t="shared" si="3"/>
        <v>1244.8650198277753</v>
      </c>
      <c r="I46" s="14">
        <f t="shared" si="4"/>
        <v>1307.3650198277753</v>
      </c>
      <c r="J46" s="2"/>
      <c r="K46" s="15">
        <f t="shared" si="5"/>
        <v>5.8995854252450054E-2</v>
      </c>
      <c r="L46" s="24">
        <f t="shared" si="10"/>
        <v>14748.963563112513</v>
      </c>
      <c r="M46" s="15">
        <f t="shared" si="6"/>
        <v>0.152782014048649</v>
      </c>
      <c r="N46" s="24">
        <f t="shared" si="11"/>
        <v>18862.391972237416</v>
      </c>
      <c r="O46" s="15">
        <f t="shared" si="12"/>
        <v>0.56119105200619934</v>
      </c>
    </row>
    <row r="47" spans="2:15" ht="12" customHeight="1" x14ac:dyDescent="0.3">
      <c r="B47" s="3">
        <f t="shared" si="7"/>
        <v>28</v>
      </c>
      <c r="C47" s="10">
        <f t="shared" si="8"/>
        <v>46478</v>
      </c>
      <c r="D47" s="14">
        <f t="shared" si="9"/>
        <v>235251.03643688752</v>
      </c>
      <c r="E47" s="14">
        <f t="shared" si="0"/>
        <v>568.51829007172364</v>
      </c>
      <c r="F47" s="14">
        <f t="shared" si="1"/>
        <v>676.34672975605167</v>
      </c>
      <c r="G47" s="14">
        <f t="shared" si="2"/>
        <v>62.5</v>
      </c>
      <c r="H47" s="14">
        <f t="shared" si="3"/>
        <v>1244.8650198277753</v>
      </c>
      <c r="I47" s="14">
        <f t="shared" si="4"/>
        <v>1307.3650198277753</v>
      </c>
      <c r="J47" s="2"/>
      <c r="K47" s="15">
        <f t="shared" si="5"/>
        <v>6.1269927412736944E-2</v>
      </c>
      <c r="L47" s="24">
        <f t="shared" si="10"/>
        <v>15317.481853184236</v>
      </c>
      <c r="M47" s="15">
        <f t="shared" si="6"/>
        <v>0.15826030204729935</v>
      </c>
      <c r="N47" s="24">
        <f t="shared" si="11"/>
        <v>19538.738701993469</v>
      </c>
      <c r="O47" s="15">
        <f t="shared" si="12"/>
        <v>0.56055241763987218</v>
      </c>
    </row>
    <row r="48" spans="2:15" ht="12" customHeight="1" x14ac:dyDescent="0.3">
      <c r="B48" s="3">
        <f t="shared" si="7"/>
        <v>29</v>
      </c>
      <c r="C48" s="10">
        <f t="shared" si="8"/>
        <v>46508</v>
      </c>
      <c r="D48" s="14">
        <f t="shared" si="9"/>
        <v>234682.5181468158</v>
      </c>
      <c r="E48" s="14">
        <f t="shared" si="0"/>
        <v>570.15278015567981</v>
      </c>
      <c r="F48" s="14">
        <f t="shared" si="1"/>
        <v>674.71223967209551</v>
      </c>
      <c r="G48" s="14">
        <f t="shared" si="2"/>
        <v>62.5</v>
      </c>
      <c r="H48" s="14">
        <f t="shared" si="3"/>
        <v>1244.8650198277753</v>
      </c>
      <c r="I48" s="14">
        <f t="shared" si="4"/>
        <v>1307.3650198277753</v>
      </c>
      <c r="J48" s="2"/>
      <c r="K48" s="15">
        <f t="shared" si="5"/>
        <v>6.3550538533359666E-2</v>
      </c>
      <c r="L48" s="24">
        <f t="shared" si="10"/>
        <v>15887.634633339916</v>
      </c>
      <c r="M48" s="15">
        <f t="shared" si="6"/>
        <v>0.16372535096750529</v>
      </c>
      <c r="N48" s="24">
        <f t="shared" si="11"/>
        <v>20213.450941665564</v>
      </c>
      <c r="O48" s="15">
        <f t="shared" si="12"/>
        <v>0.55991255165081</v>
      </c>
    </row>
    <row r="49" spans="2:15" ht="12" customHeight="1" x14ac:dyDescent="0.3">
      <c r="B49" s="3">
        <f t="shared" si="7"/>
        <v>30</v>
      </c>
      <c r="C49" s="10">
        <f t="shared" si="8"/>
        <v>46539</v>
      </c>
      <c r="D49" s="14">
        <f t="shared" si="9"/>
        <v>234112.36536666012</v>
      </c>
      <c r="E49" s="14">
        <f t="shared" si="0"/>
        <v>571.79196939862743</v>
      </c>
      <c r="F49" s="14">
        <f t="shared" si="1"/>
        <v>673.07305042914788</v>
      </c>
      <c r="G49" s="14">
        <f t="shared" si="2"/>
        <v>62.5</v>
      </c>
      <c r="H49" s="14">
        <f t="shared" si="3"/>
        <v>1244.8650198277753</v>
      </c>
      <c r="I49" s="14">
        <f t="shared" si="4"/>
        <v>1307.3650198277753</v>
      </c>
      <c r="J49" s="2"/>
      <c r="K49" s="15">
        <f t="shared" si="5"/>
        <v>6.5837706410954169E-2</v>
      </c>
      <c r="L49" s="24">
        <f t="shared" si="10"/>
        <v>16459.426602738542</v>
      </c>
      <c r="M49" s="15">
        <f t="shared" si="6"/>
        <v>0.16917712274691635</v>
      </c>
      <c r="N49" s="24">
        <f t="shared" si="11"/>
        <v>20886.523992094713</v>
      </c>
      <c r="O49" s="15">
        <f t="shared" si="12"/>
        <v>0.55927145137348111</v>
      </c>
    </row>
    <row r="50" spans="2:15" ht="12" customHeight="1" x14ac:dyDescent="0.3">
      <c r="B50" s="3">
        <f t="shared" si="7"/>
        <v>31</v>
      </c>
      <c r="C50" s="10">
        <f t="shared" si="8"/>
        <v>46569</v>
      </c>
      <c r="D50" s="14">
        <f t="shared" si="9"/>
        <v>233540.5733972615</v>
      </c>
      <c r="E50" s="14">
        <f t="shared" si="0"/>
        <v>573.43587131064839</v>
      </c>
      <c r="F50" s="14">
        <f t="shared" si="1"/>
        <v>671.42914851712692</v>
      </c>
      <c r="G50" s="14">
        <f t="shared" si="2"/>
        <v>62.5</v>
      </c>
      <c r="H50" s="14">
        <f t="shared" si="3"/>
        <v>1244.8650198277753</v>
      </c>
      <c r="I50" s="14">
        <f t="shared" si="4"/>
        <v>1307.3650198277753</v>
      </c>
      <c r="J50" s="2"/>
      <c r="K50" s="15">
        <f t="shared" si="5"/>
        <v>6.8131449896196766E-2</v>
      </c>
      <c r="L50" s="24">
        <f t="shared" si="10"/>
        <v>17032.86247404919</v>
      </c>
      <c r="M50" s="15">
        <f t="shared" si="6"/>
        <v>0.17461557921375268</v>
      </c>
      <c r="N50" s="24">
        <f t="shared" si="11"/>
        <v>21557.95314061184</v>
      </c>
      <c r="O50" s="15">
        <f t="shared" si="12"/>
        <v>0.55862911413620819</v>
      </c>
    </row>
    <row r="51" spans="2:15" ht="12" customHeight="1" x14ac:dyDescent="0.3">
      <c r="B51" s="3">
        <f t="shared" si="7"/>
        <v>32</v>
      </c>
      <c r="C51" s="10">
        <f t="shared" si="8"/>
        <v>46600</v>
      </c>
      <c r="D51" s="14">
        <f t="shared" si="9"/>
        <v>232967.13752595085</v>
      </c>
      <c r="E51" s="14">
        <f t="shared" si="0"/>
        <v>575.08449944066649</v>
      </c>
      <c r="F51" s="14">
        <f t="shared" si="1"/>
        <v>669.78052038710882</v>
      </c>
      <c r="G51" s="14">
        <f t="shared" si="2"/>
        <v>62.5</v>
      </c>
      <c r="H51" s="14">
        <f t="shared" si="3"/>
        <v>1244.8650198277753</v>
      </c>
      <c r="I51" s="14">
        <f t="shared" si="4"/>
        <v>1307.3650198277753</v>
      </c>
      <c r="J51" s="2"/>
      <c r="K51" s="15">
        <f t="shared" si="5"/>
        <v>7.0431787893959416E-2</v>
      </c>
      <c r="L51" s="24">
        <f t="shared" si="10"/>
        <v>17607.946973489856</v>
      </c>
      <c r="M51" s="15">
        <f t="shared" si="6"/>
        <v>0.18004068208649063</v>
      </c>
      <c r="N51" s="24">
        <f t="shared" si="11"/>
        <v>22227.733660998951</v>
      </c>
      <c r="O51" s="15">
        <f t="shared" si="12"/>
        <v>0.55798553726115319</v>
      </c>
    </row>
    <row r="52" spans="2:15" ht="12" customHeight="1" x14ac:dyDescent="0.3">
      <c r="B52" s="3">
        <f t="shared" si="7"/>
        <v>33</v>
      </c>
      <c r="C52" s="10">
        <f t="shared" si="8"/>
        <v>46631</v>
      </c>
      <c r="D52" s="14">
        <f t="shared" si="9"/>
        <v>232392.05302651017</v>
      </c>
      <c r="E52" s="14">
        <f t="shared" si="0"/>
        <v>576.73786737655848</v>
      </c>
      <c r="F52" s="14">
        <f t="shared" si="1"/>
        <v>668.12715245121683</v>
      </c>
      <c r="G52" s="14">
        <f t="shared" si="2"/>
        <v>62.5</v>
      </c>
      <c r="H52" s="14">
        <f t="shared" si="3"/>
        <v>1244.8650198277753</v>
      </c>
      <c r="I52" s="14">
        <f t="shared" si="4"/>
        <v>1307.3650198277753</v>
      </c>
      <c r="J52" s="2"/>
      <c r="K52" s="15">
        <f t="shared" si="5"/>
        <v>7.2738739363465657E-2</v>
      </c>
      <c r="L52" s="24">
        <f t="shared" si="10"/>
        <v>18184.684840866415</v>
      </c>
      <c r="M52" s="15">
        <f t="shared" si="6"/>
        <v>0.18545239297354721</v>
      </c>
      <c r="N52" s="24">
        <f t="shared" si="11"/>
        <v>22895.860813450166</v>
      </c>
      <c r="O52" s="15">
        <f t="shared" si="12"/>
        <v>0.55734071806430263</v>
      </c>
    </row>
    <row r="53" spans="2:15" ht="12" customHeight="1" x14ac:dyDescent="0.3">
      <c r="B53" s="3">
        <f t="shared" si="7"/>
        <v>34</v>
      </c>
      <c r="C53" s="10">
        <f t="shared" si="8"/>
        <v>46661</v>
      </c>
      <c r="D53" s="14">
        <f t="shared" si="9"/>
        <v>231815.31515913361</v>
      </c>
      <c r="E53" s="14">
        <f t="shared" si="0"/>
        <v>578.39598874526621</v>
      </c>
      <c r="F53" s="14">
        <f t="shared" si="1"/>
        <v>666.4690310825091</v>
      </c>
      <c r="G53" s="14">
        <f t="shared" si="2"/>
        <v>62.5</v>
      </c>
      <c r="H53" s="14">
        <f t="shared" si="3"/>
        <v>1244.8650198277753</v>
      </c>
      <c r="I53" s="14">
        <f t="shared" si="4"/>
        <v>1307.3650198277753</v>
      </c>
      <c r="J53" s="2"/>
      <c r="K53" s="15">
        <f t="shared" si="5"/>
        <v>7.5052323318446718E-2</v>
      </c>
      <c r="L53" s="24">
        <f t="shared" si="10"/>
        <v>18763.080829611681</v>
      </c>
      <c r="M53" s="15">
        <f t="shared" si="6"/>
        <v>0.19085067337296355</v>
      </c>
      <c r="N53" s="24">
        <f t="shared" si="11"/>
        <v>23562.329844532676</v>
      </c>
      <c r="O53" s="15">
        <f t="shared" si="12"/>
        <v>0.5566946538554528</v>
      </c>
    </row>
    <row r="54" spans="2:15" ht="12" customHeight="1" x14ac:dyDescent="0.3">
      <c r="B54" s="3">
        <f t="shared" si="7"/>
        <v>35</v>
      </c>
      <c r="C54" s="10">
        <f t="shared" si="8"/>
        <v>46692</v>
      </c>
      <c r="D54" s="14">
        <f t="shared" si="9"/>
        <v>231236.91917038834</v>
      </c>
      <c r="E54" s="14">
        <f t="shared" si="0"/>
        <v>580.05887721290878</v>
      </c>
      <c r="F54" s="14">
        <f t="shared" si="1"/>
        <v>664.80614261486653</v>
      </c>
      <c r="G54" s="14">
        <f t="shared" si="2"/>
        <v>62.5</v>
      </c>
      <c r="H54" s="14">
        <f t="shared" si="3"/>
        <v>1244.8650198277753</v>
      </c>
      <c r="I54" s="14">
        <f t="shared" si="4"/>
        <v>1307.3650198277753</v>
      </c>
      <c r="J54" s="2"/>
      <c r="K54" s="15">
        <f t="shared" si="5"/>
        <v>7.7372558827298363E-2</v>
      </c>
      <c r="L54" s="24">
        <f t="shared" si="10"/>
        <v>19343.13970682459</v>
      </c>
      <c r="M54" s="15">
        <f t="shared" si="6"/>
        <v>0.19623548467208771</v>
      </c>
      <c r="N54" s="24">
        <f t="shared" si="11"/>
        <v>24227.135987147543</v>
      </c>
      <c r="O54" s="15">
        <f t="shared" si="12"/>
        <v>0.55604734193819494</v>
      </c>
    </row>
    <row r="55" spans="2:15" ht="12" customHeight="1" x14ac:dyDescent="0.3">
      <c r="B55" s="3">
        <f t="shared" si="7"/>
        <v>36</v>
      </c>
      <c r="C55" s="10">
        <f t="shared" si="8"/>
        <v>46722</v>
      </c>
      <c r="D55" s="14">
        <f t="shared" si="9"/>
        <v>230656.86029317544</v>
      </c>
      <c r="E55" s="14">
        <f t="shared" si="0"/>
        <v>581.72654648489583</v>
      </c>
      <c r="F55" s="14">
        <f t="shared" si="1"/>
        <v>663.13847334287948</v>
      </c>
      <c r="G55" s="14">
        <f t="shared" si="2"/>
        <v>62.5</v>
      </c>
      <c r="H55" s="14">
        <f t="shared" si="3"/>
        <v>1244.8650198277753</v>
      </c>
      <c r="I55" s="14">
        <f t="shared" si="4"/>
        <v>1307.3650198277753</v>
      </c>
      <c r="J55" s="2"/>
      <c r="K55" s="15">
        <f t="shared" si="5"/>
        <v>7.969946501323795E-2</v>
      </c>
      <c r="L55" s="24">
        <f t="shared" si="10"/>
        <v>19924.866253309487</v>
      </c>
      <c r="M55" s="15">
        <f t="shared" si="6"/>
        <v>0.2016067881472563</v>
      </c>
      <c r="N55" s="24">
        <f t="shared" si="11"/>
        <v>24890.274460490422</v>
      </c>
      <c r="O55" s="15">
        <f t="shared" si="12"/>
        <v>0.55539877960990025</v>
      </c>
    </row>
    <row r="56" spans="2:15" ht="12" customHeight="1" x14ac:dyDescent="0.3">
      <c r="B56" s="3">
        <f t="shared" si="7"/>
        <v>37</v>
      </c>
      <c r="C56" s="10">
        <f t="shared" si="8"/>
        <v>46753</v>
      </c>
      <c r="D56" s="14">
        <f t="shared" si="9"/>
        <v>230075.13374669055</v>
      </c>
      <c r="E56" s="14">
        <f t="shared" si="0"/>
        <v>583.39901030603994</v>
      </c>
      <c r="F56" s="14">
        <f t="shared" si="1"/>
        <v>661.46600952173537</v>
      </c>
      <c r="G56" s="14">
        <f t="shared" si="2"/>
        <v>62.5</v>
      </c>
      <c r="H56" s="14">
        <f t="shared" si="3"/>
        <v>1244.8650198277753</v>
      </c>
      <c r="I56" s="14">
        <f t="shared" si="4"/>
        <v>1307.3650198277753</v>
      </c>
      <c r="J56" s="2"/>
      <c r="K56" s="15">
        <f t="shared" si="5"/>
        <v>8.2033061054462106E-2</v>
      </c>
      <c r="L56" s="24">
        <f t="shared" si="10"/>
        <v>20508.265263615525</v>
      </c>
      <c r="M56" s="15">
        <f t="shared" si="6"/>
        <v>0.20696454496347555</v>
      </c>
      <c r="N56" s="24">
        <f t="shared" si="11"/>
        <v>25551.740470012159</v>
      </c>
      <c r="O56" s="15">
        <f t="shared" si="12"/>
        <v>0.55474896416170516</v>
      </c>
    </row>
    <row r="57" spans="2:15" ht="12" customHeight="1" x14ac:dyDescent="0.3">
      <c r="B57" s="3">
        <f t="shared" si="7"/>
        <v>38</v>
      </c>
      <c r="C57" s="10">
        <f t="shared" si="8"/>
        <v>46784</v>
      </c>
      <c r="D57" s="14">
        <f t="shared" si="9"/>
        <v>229491.7347363845</v>
      </c>
      <c r="E57" s="14">
        <f t="shared" si="0"/>
        <v>585.07628246066986</v>
      </c>
      <c r="F57" s="14">
        <f t="shared" si="1"/>
        <v>659.78873736710545</v>
      </c>
      <c r="G57" s="14">
        <f t="shared" si="2"/>
        <v>62.5</v>
      </c>
      <c r="H57" s="14">
        <f t="shared" si="3"/>
        <v>1244.8650198277753</v>
      </c>
      <c r="I57" s="14">
        <f t="shared" si="4"/>
        <v>1307.3650198277753</v>
      </c>
      <c r="J57" s="2"/>
      <c r="K57" s="15">
        <f t="shared" si="5"/>
        <v>8.4373366184304771E-2</v>
      </c>
      <c r="L57" s="24">
        <f t="shared" si="10"/>
        <v>21093.341546076193</v>
      </c>
      <c r="M57" s="15">
        <f t="shared" si="6"/>
        <v>0.21230871617410085</v>
      </c>
      <c r="N57" s="24">
        <f t="shared" si="11"/>
        <v>26211.529207379263</v>
      </c>
      <c r="O57" s="15">
        <f t="shared" si="12"/>
        <v>0.55409789287849609</v>
      </c>
    </row>
    <row r="58" spans="2:15" ht="12" customHeight="1" x14ac:dyDescent="0.3">
      <c r="B58" s="3">
        <f t="shared" si="7"/>
        <v>39</v>
      </c>
      <c r="C58" s="10">
        <f t="shared" si="8"/>
        <v>46813</v>
      </c>
      <c r="D58" s="14">
        <f t="shared" si="9"/>
        <v>228906.65845392382</v>
      </c>
      <c r="E58" s="14">
        <f t="shared" si="0"/>
        <v>586.75837677274433</v>
      </c>
      <c r="F58" s="14">
        <f t="shared" si="1"/>
        <v>658.10664305503099</v>
      </c>
      <c r="G58" s="14">
        <f t="shared" si="2"/>
        <v>62.5</v>
      </c>
      <c r="H58" s="14">
        <f t="shared" si="3"/>
        <v>1244.8650198277753</v>
      </c>
      <c r="I58" s="14">
        <f t="shared" si="4"/>
        <v>1307.3650198277753</v>
      </c>
      <c r="J58" s="2"/>
      <c r="K58" s="15">
        <f t="shared" si="5"/>
        <v>8.672039969139575E-2</v>
      </c>
      <c r="L58" s="24">
        <f t="shared" si="10"/>
        <v>21680.099922848938</v>
      </c>
      <c r="M58" s="15">
        <f t="shared" si="6"/>
        <v>0.2176392627205162</v>
      </c>
      <c r="N58" s="24">
        <f t="shared" si="11"/>
        <v>26869.635850434293</v>
      </c>
      <c r="O58" s="15">
        <f t="shared" si="12"/>
        <v>0.55344556303889447</v>
      </c>
    </row>
    <row r="59" spans="2:15" ht="12" customHeight="1" x14ac:dyDescent="0.3">
      <c r="B59" s="3">
        <f t="shared" si="7"/>
        <v>40</v>
      </c>
      <c r="C59" s="10">
        <f t="shared" si="8"/>
        <v>46844</v>
      </c>
      <c r="D59" s="14">
        <f t="shared" si="9"/>
        <v>228319.90007715108</v>
      </c>
      <c r="E59" s="14">
        <f t="shared" si="0"/>
        <v>588.44530710596598</v>
      </c>
      <c r="F59" s="14">
        <f t="shared" si="1"/>
        <v>656.41971272180933</v>
      </c>
      <c r="G59" s="14">
        <f t="shared" si="2"/>
        <v>62.5</v>
      </c>
      <c r="H59" s="14">
        <f t="shared" si="3"/>
        <v>1244.8650198277753</v>
      </c>
      <c r="I59" s="14">
        <f t="shared" si="4"/>
        <v>1307.3650198277753</v>
      </c>
      <c r="J59" s="2"/>
      <c r="K59" s="15">
        <f t="shared" si="5"/>
        <v>8.9074180919819612E-2</v>
      </c>
      <c r="L59" s="24">
        <f t="shared" si="10"/>
        <v>22268.545229954903</v>
      </c>
      <c r="M59" s="15">
        <f t="shared" si="6"/>
        <v>0.222956145431812</v>
      </c>
      <c r="N59" s="24">
        <f t="shared" si="11"/>
        <v>27526.055563156104</v>
      </c>
      <c r="O59" s="15">
        <f t="shared" si="12"/>
        <v>0.55279197191524199</v>
      </c>
    </row>
    <row r="60" spans="2:15" ht="12" customHeight="1" x14ac:dyDescent="0.3">
      <c r="B60" s="3">
        <f t="shared" si="7"/>
        <v>41</v>
      </c>
      <c r="C60" s="10">
        <f t="shared" si="8"/>
        <v>46874</v>
      </c>
      <c r="D60" s="14">
        <f t="shared" si="9"/>
        <v>227731.45477004512</v>
      </c>
      <c r="E60" s="14">
        <f t="shared" si="0"/>
        <v>590.1370873638956</v>
      </c>
      <c r="F60" s="14">
        <f t="shared" si="1"/>
        <v>654.72793246387971</v>
      </c>
      <c r="G60" s="14">
        <f t="shared" si="2"/>
        <v>62.5</v>
      </c>
      <c r="H60" s="14">
        <f t="shared" si="3"/>
        <v>1244.8650198277753</v>
      </c>
      <c r="I60" s="14">
        <f t="shared" si="4"/>
        <v>1307.3650198277753</v>
      </c>
      <c r="J60" s="2"/>
      <c r="K60" s="15">
        <f t="shared" si="5"/>
        <v>9.1434729269275192E-2</v>
      </c>
      <c r="L60" s="24">
        <f t="shared" si="10"/>
        <v>22858.682317318799</v>
      </c>
      <c r="M60" s="15">
        <f t="shared" si="6"/>
        <v>0.22825932502446225</v>
      </c>
      <c r="N60" s="24">
        <f t="shared" si="11"/>
        <v>28180.783495619984</v>
      </c>
      <c r="O60" s="15">
        <f t="shared" si="12"/>
        <v>0.55213711677358512</v>
      </c>
    </row>
    <row r="61" spans="2:15" ht="12" customHeight="1" x14ac:dyDescent="0.3">
      <c r="B61" s="3">
        <f t="shared" si="7"/>
        <v>42</v>
      </c>
      <c r="C61" s="10">
        <f t="shared" si="8"/>
        <v>46905</v>
      </c>
      <c r="D61" s="14">
        <f t="shared" si="9"/>
        <v>227141.31768268123</v>
      </c>
      <c r="E61" s="14">
        <f t="shared" si="0"/>
        <v>591.83373149006673</v>
      </c>
      <c r="F61" s="14">
        <f t="shared" si="1"/>
        <v>653.03128833770859</v>
      </c>
      <c r="G61" s="14">
        <f t="shared" si="2"/>
        <v>62.5</v>
      </c>
      <c r="H61" s="14">
        <f t="shared" si="3"/>
        <v>1244.8650198277753</v>
      </c>
      <c r="I61" s="14">
        <f t="shared" si="4"/>
        <v>1307.3650198277753</v>
      </c>
      <c r="J61" s="2"/>
      <c r="K61" s="15">
        <f t="shared" si="5"/>
        <v>9.3802064195235457E-2</v>
      </c>
      <c r="L61" s="24">
        <f t="shared" si="10"/>
        <v>23450.516048808866</v>
      </c>
      <c r="M61" s="15">
        <f t="shared" si="6"/>
        <v>0.23354876210200087</v>
      </c>
      <c r="N61" s="24">
        <f t="shared" si="11"/>
        <v>28833.814783957692</v>
      </c>
      <c r="O61" s="15">
        <f t="shared" si="12"/>
        <v>0.55148099487366031</v>
      </c>
    </row>
    <row r="62" spans="2:15" ht="12" customHeight="1" x14ac:dyDescent="0.3">
      <c r="B62" s="3">
        <f t="shared" si="7"/>
        <v>43</v>
      </c>
      <c r="C62" s="10">
        <f t="shared" si="8"/>
        <v>46935</v>
      </c>
      <c r="D62" s="14">
        <f t="shared" si="9"/>
        <v>226549.48395119116</v>
      </c>
      <c r="E62" s="14">
        <f t="shared" si="0"/>
        <v>593.53525346810068</v>
      </c>
      <c r="F62" s="14">
        <f t="shared" si="1"/>
        <v>651.32976635967464</v>
      </c>
      <c r="G62" s="14">
        <f t="shared" si="2"/>
        <v>62.5</v>
      </c>
      <c r="H62" s="14">
        <f t="shared" si="3"/>
        <v>1244.8650198277753</v>
      </c>
      <c r="I62" s="14">
        <f t="shared" si="4"/>
        <v>1307.3650198277753</v>
      </c>
      <c r="J62" s="2"/>
      <c r="K62" s="15">
        <f t="shared" si="5"/>
        <v>9.6176205209107871E-2</v>
      </c>
      <c r="L62" s="24">
        <f t="shared" si="10"/>
        <v>24044.051302276966</v>
      </c>
      <c r="M62" s="15">
        <f t="shared" si="6"/>
        <v>0.23882441715469688</v>
      </c>
      <c r="N62" s="24">
        <f t="shared" si="11"/>
        <v>29485.144550317367</v>
      </c>
      <c r="O62" s="15">
        <f t="shared" si="12"/>
        <v>0.55082360346887871</v>
      </c>
    </row>
    <row r="63" spans="2:15" ht="12" customHeight="1" x14ac:dyDescent="0.3">
      <c r="B63" s="3">
        <f t="shared" si="7"/>
        <v>44</v>
      </c>
      <c r="C63" s="10">
        <f t="shared" si="8"/>
        <v>46966</v>
      </c>
      <c r="D63" s="14">
        <f t="shared" si="9"/>
        <v>225955.94869772304</v>
      </c>
      <c r="E63" s="14">
        <f t="shared" si="0"/>
        <v>595.24166732182152</v>
      </c>
      <c r="F63" s="14">
        <f t="shared" si="1"/>
        <v>649.62335250595379</v>
      </c>
      <c r="G63" s="14">
        <f t="shared" si="2"/>
        <v>62.5</v>
      </c>
      <c r="H63" s="14">
        <f t="shared" si="3"/>
        <v>1244.8650198277753</v>
      </c>
      <c r="I63" s="14">
        <f t="shared" si="4"/>
        <v>1307.3650198277753</v>
      </c>
      <c r="J63" s="2"/>
      <c r="K63" s="15">
        <f t="shared" si="5"/>
        <v>9.8557171878395147E-2</v>
      </c>
      <c r="L63" s="24">
        <f t="shared" si="10"/>
        <v>24639.292969598788</v>
      </c>
      <c r="M63" s="15">
        <f t="shared" si="6"/>
        <v>0.24408625055922889</v>
      </c>
      <c r="N63" s="24">
        <f t="shared" si="11"/>
        <v>30134.767902823321</v>
      </c>
      <c r="O63" s="15">
        <f t="shared" si="12"/>
        <v>0.55016493980631098</v>
      </c>
    </row>
    <row r="64" spans="2:15" ht="12" customHeight="1" x14ac:dyDescent="0.3">
      <c r="B64" s="3">
        <f t="shared" si="7"/>
        <v>45</v>
      </c>
      <c r="C64" s="10">
        <f t="shared" si="8"/>
        <v>46997</v>
      </c>
      <c r="D64" s="14">
        <f t="shared" si="9"/>
        <v>225360.70703040122</v>
      </c>
      <c r="E64" s="14">
        <f t="shared" si="0"/>
        <v>596.9529871153718</v>
      </c>
      <c r="F64" s="14">
        <f t="shared" si="1"/>
        <v>647.91203271240352</v>
      </c>
      <c r="G64" s="14">
        <f t="shared" si="2"/>
        <v>62.5</v>
      </c>
      <c r="H64" s="14">
        <f t="shared" si="3"/>
        <v>1244.8650198277753</v>
      </c>
      <c r="I64" s="14">
        <f t="shared" si="4"/>
        <v>1307.3650198277753</v>
      </c>
      <c r="J64" s="2"/>
      <c r="K64" s="15">
        <f t="shared" si="5"/>
        <v>0.10094498382685664</v>
      </c>
      <c r="L64" s="24">
        <f t="shared" si="10"/>
        <v>25236.24595671416</v>
      </c>
      <c r="M64" s="15">
        <f t="shared" si="6"/>
        <v>0.24933422257835841</v>
      </c>
      <c r="N64" s="24">
        <f t="shared" si="11"/>
        <v>30782.679935535725</v>
      </c>
      <c r="O64" s="15">
        <f t="shared" si="12"/>
        <v>0.549505001126672</v>
      </c>
    </row>
    <row r="65" spans="2:15" ht="12" customHeight="1" x14ac:dyDescent="0.3">
      <c r="B65" s="3">
        <f t="shared" si="7"/>
        <v>46</v>
      </c>
      <c r="C65" s="10">
        <f t="shared" si="8"/>
        <v>47027</v>
      </c>
      <c r="D65" s="14">
        <f t="shared" si="9"/>
        <v>224763.75404328585</v>
      </c>
      <c r="E65" s="14">
        <f t="shared" si="0"/>
        <v>598.66922695332846</v>
      </c>
      <c r="F65" s="14">
        <f t="shared" si="1"/>
        <v>646.19579287444685</v>
      </c>
      <c r="G65" s="14">
        <f t="shared" si="2"/>
        <v>62.5</v>
      </c>
      <c r="H65" s="14">
        <f t="shared" si="3"/>
        <v>1244.8650198277753</v>
      </c>
      <c r="I65" s="14">
        <f t="shared" si="4"/>
        <v>1307.3650198277753</v>
      </c>
      <c r="J65" s="2"/>
      <c r="K65" s="15">
        <f t="shared" si="5"/>
        <v>0.10333966073466995</v>
      </c>
      <c r="L65" s="24">
        <f t="shared" si="10"/>
        <v>25834.915183667486</v>
      </c>
      <c r="M65" s="15">
        <f t="shared" si="6"/>
        <v>0.25456829336060244</v>
      </c>
      <c r="N65" s="24">
        <f t="shared" si="11"/>
        <v>31428.875728410174</v>
      </c>
      <c r="O65" s="15">
        <f t="shared" si="12"/>
        <v>0.54884378466430561</v>
      </c>
    </row>
    <row r="66" spans="2:15" ht="12" customHeight="1" x14ac:dyDescent="0.3">
      <c r="B66" s="3">
        <f t="shared" si="7"/>
        <v>47</v>
      </c>
      <c r="C66" s="10">
        <f t="shared" si="8"/>
        <v>47058</v>
      </c>
      <c r="D66" s="14">
        <f t="shared" si="9"/>
        <v>224165.08481633253</v>
      </c>
      <c r="E66" s="14">
        <f t="shared" si="0"/>
        <v>600.39040098081921</v>
      </c>
      <c r="F66" s="14">
        <f t="shared" si="1"/>
        <v>644.4746188469561</v>
      </c>
      <c r="G66" s="14">
        <f t="shared" si="2"/>
        <v>62.5</v>
      </c>
      <c r="H66" s="14">
        <f t="shared" si="3"/>
        <v>1244.8650198277753</v>
      </c>
      <c r="I66" s="14">
        <f t="shared" si="4"/>
        <v>1307.3650198277753</v>
      </c>
      <c r="J66" s="2"/>
      <c r="K66" s="15">
        <f t="shared" si="5"/>
        <v>0.10574122233859322</v>
      </c>
      <c r="L66" s="24">
        <f t="shared" si="10"/>
        <v>26435.305584648304</v>
      </c>
      <c r="M66" s="15">
        <f t="shared" si="6"/>
        <v>0.25978842293990484</v>
      </c>
      <c r="N66" s="24">
        <f t="shared" si="11"/>
        <v>32073.350347257128</v>
      </c>
      <c r="O66" s="15">
        <f t="shared" si="12"/>
        <v>0.54818128764716956</v>
      </c>
    </row>
    <row r="67" spans="2:15" ht="12" customHeight="1" x14ac:dyDescent="0.3">
      <c r="B67" s="3">
        <f t="shared" si="7"/>
        <v>48</v>
      </c>
      <c r="C67" s="10">
        <f t="shared" si="8"/>
        <v>47088</v>
      </c>
      <c r="D67" s="14">
        <f t="shared" si="9"/>
        <v>223564.6944153517</v>
      </c>
      <c r="E67" s="14">
        <f t="shared" si="0"/>
        <v>602.11652338363911</v>
      </c>
      <c r="F67" s="14">
        <f t="shared" si="1"/>
        <v>642.74849644413621</v>
      </c>
      <c r="G67" s="14">
        <f t="shared" si="2"/>
        <v>62.5</v>
      </c>
      <c r="H67" s="14">
        <f t="shared" si="3"/>
        <v>1244.8650198277753</v>
      </c>
      <c r="I67" s="14">
        <f t="shared" si="4"/>
        <v>1307.3650198277753</v>
      </c>
      <c r="J67" s="2"/>
      <c r="K67" s="15">
        <f t="shared" si="5"/>
        <v>0.10814968843212777</v>
      </c>
      <c r="L67" s="24">
        <f t="shared" si="10"/>
        <v>27037.422108031944</v>
      </c>
      <c r="M67" s="15">
        <f t="shared" si="6"/>
        <v>0.26499457123530723</v>
      </c>
      <c r="N67" s="24">
        <f t="shared" si="11"/>
        <v>32716.098843701264</v>
      </c>
      <c r="O67" s="15">
        <f t="shared" si="12"/>
        <v>0.54751750729681981</v>
      </c>
    </row>
    <row r="68" spans="2:15" ht="12" customHeight="1" x14ac:dyDescent="0.3">
      <c r="B68" s="3">
        <f t="shared" si="7"/>
        <v>49</v>
      </c>
      <c r="C68" s="10">
        <f t="shared" si="8"/>
        <v>47119</v>
      </c>
      <c r="D68" s="14">
        <f t="shared" si="9"/>
        <v>222962.57789196805</v>
      </c>
      <c r="E68" s="14">
        <f t="shared" si="0"/>
        <v>603.84760838836712</v>
      </c>
      <c r="F68" s="14">
        <f t="shared" si="1"/>
        <v>641.01741143940819</v>
      </c>
      <c r="G68" s="14">
        <f t="shared" si="2"/>
        <v>62.5</v>
      </c>
      <c r="H68" s="14">
        <f t="shared" si="3"/>
        <v>1244.8650198277753</v>
      </c>
      <c r="I68" s="14">
        <f t="shared" si="4"/>
        <v>1307.3650198277753</v>
      </c>
      <c r="J68" s="2"/>
      <c r="K68" s="15">
        <f t="shared" si="5"/>
        <v>0.11056507886568125</v>
      </c>
      <c r="L68" s="24">
        <f t="shared" si="10"/>
        <v>27641.269716420313</v>
      </c>
      <c r="M68" s="15">
        <f t="shared" si="6"/>
        <v>0.27018669805061846</v>
      </c>
      <c r="N68" s="24">
        <f t="shared" si="11"/>
        <v>33357.116255140674</v>
      </c>
      <c r="O68" s="15">
        <f t="shared" si="12"/>
        <v>0.54685244082839535</v>
      </c>
    </row>
    <row r="69" spans="2:15" ht="12" customHeight="1" x14ac:dyDescent="0.3">
      <c r="B69" s="3">
        <f t="shared" si="7"/>
        <v>50</v>
      </c>
      <c r="C69" s="10">
        <f t="shared" si="8"/>
        <v>47150</v>
      </c>
      <c r="D69" s="14">
        <f t="shared" si="9"/>
        <v>222358.73028357967</v>
      </c>
      <c r="E69" s="14">
        <f t="shared" si="0"/>
        <v>605.58367026248368</v>
      </c>
      <c r="F69" s="14">
        <f t="shared" si="1"/>
        <v>639.28134956529163</v>
      </c>
      <c r="G69" s="14">
        <f t="shared" si="2"/>
        <v>62.5</v>
      </c>
      <c r="H69" s="14">
        <f t="shared" si="3"/>
        <v>1244.8650198277753</v>
      </c>
      <c r="I69" s="14">
        <f t="shared" si="4"/>
        <v>1307.3650198277753</v>
      </c>
      <c r="J69" s="2"/>
      <c r="K69" s="15">
        <f t="shared" si="5"/>
        <v>0.11298741354673118</v>
      </c>
      <c r="L69" s="24">
        <f t="shared" si="10"/>
        <v>28246.853386682797</v>
      </c>
      <c r="M69" s="15">
        <f t="shared" si="6"/>
        <v>0.27536476307408309</v>
      </c>
      <c r="N69" s="24">
        <f t="shared" si="11"/>
        <v>33996.397604705962</v>
      </c>
      <c r="O69" s="15">
        <f t="shared" si="12"/>
        <v>0.54618608545060254</v>
      </c>
    </row>
    <row r="70" spans="2:15" ht="12" customHeight="1" x14ac:dyDescent="0.3">
      <c r="B70" s="3">
        <f t="shared" si="7"/>
        <v>51</v>
      </c>
      <c r="C70" s="10">
        <f t="shared" si="8"/>
        <v>47178</v>
      </c>
      <c r="D70" s="14">
        <f t="shared" si="9"/>
        <v>221753.14661331719</v>
      </c>
      <c r="E70" s="14">
        <f t="shared" si="0"/>
        <v>607.32472331448832</v>
      </c>
      <c r="F70" s="14">
        <f t="shared" si="1"/>
        <v>637.54029651328699</v>
      </c>
      <c r="G70" s="14">
        <f t="shared" si="2"/>
        <v>62.5</v>
      </c>
      <c r="H70" s="14">
        <f t="shared" si="3"/>
        <v>1244.8650198277753</v>
      </c>
      <c r="I70" s="14">
        <f t="shared" si="4"/>
        <v>1307.3650198277753</v>
      </c>
      <c r="J70" s="2"/>
      <c r="K70" s="15">
        <f t="shared" si="5"/>
        <v>0.11541671243998913</v>
      </c>
      <c r="L70" s="24">
        <f t="shared" si="10"/>
        <v>28854.178109997283</v>
      </c>
      <c r="M70" s="15">
        <f t="shared" si="6"/>
        <v>0.28052872587804978</v>
      </c>
      <c r="N70" s="24">
        <f t="shared" si="11"/>
        <v>34633.937901219251</v>
      </c>
      <c r="O70" s="15">
        <f t="shared" si="12"/>
        <v>0.54551843836570013</v>
      </c>
    </row>
    <row r="71" spans="2:15" ht="12" customHeight="1" x14ac:dyDescent="0.3">
      <c r="B71" s="3">
        <f t="shared" si="7"/>
        <v>52</v>
      </c>
      <c r="C71" s="10">
        <f t="shared" si="8"/>
        <v>47209</v>
      </c>
      <c r="D71" s="14">
        <f t="shared" si="9"/>
        <v>221145.8218900027</v>
      </c>
      <c r="E71" s="14">
        <f t="shared" si="0"/>
        <v>609.0707818940175</v>
      </c>
      <c r="F71" s="14">
        <f t="shared" si="1"/>
        <v>635.79423793375781</v>
      </c>
      <c r="G71" s="14">
        <f t="shared" si="2"/>
        <v>62.5</v>
      </c>
      <c r="H71" s="14">
        <f t="shared" si="3"/>
        <v>1244.8650198277753</v>
      </c>
      <c r="I71" s="14">
        <f t="shared" si="4"/>
        <v>1307.3650198277753</v>
      </c>
      <c r="J71" s="2"/>
      <c r="K71" s="15">
        <f t="shared" si="5"/>
        <v>0.11785299556756521</v>
      </c>
      <c r="L71" s="24">
        <f t="shared" si="10"/>
        <v>29463.2488918913</v>
      </c>
      <c r="M71" s="15">
        <f t="shared" si="6"/>
        <v>0.28567854591863728</v>
      </c>
      <c r="N71" s="24">
        <f t="shared" si="11"/>
        <v>35269.732139153006</v>
      </c>
      <c r="O71" s="15">
        <f t="shared" si="12"/>
        <v>0.54484949676948347</v>
      </c>
    </row>
    <row r="72" spans="2:15" ht="12" customHeight="1" x14ac:dyDescent="0.3">
      <c r="B72" s="3">
        <f t="shared" si="7"/>
        <v>53</v>
      </c>
      <c r="C72" s="10">
        <f t="shared" si="8"/>
        <v>47239</v>
      </c>
      <c r="D72" s="14">
        <f t="shared" si="9"/>
        <v>220536.75110810867</v>
      </c>
      <c r="E72" s="14">
        <f t="shared" si="0"/>
        <v>610.82186039196279</v>
      </c>
      <c r="F72" s="14">
        <f t="shared" si="1"/>
        <v>634.04315943581253</v>
      </c>
      <c r="G72" s="14">
        <f t="shared" si="2"/>
        <v>62.5</v>
      </c>
      <c r="H72" s="14">
        <f t="shared" si="3"/>
        <v>1244.8650198277753</v>
      </c>
      <c r="I72" s="14">
        <f t="shared" si="4"/>
        <v>1307.3650198277753</v>
      </c>
      <c r="J72" s="2"/>
      <c r="K72" s="15">
        <f t="shared" si="5"/>
        <v>0.12029628300913306</v>
      </c>
      <c r="L72" s="24">
        <f t="shared" si="10"/>
        <v>30074.070752283264</v>
      </c>
      <c r="M72" s="15">
        <f t="shared" si="6"/>
        <v>0.29081418253540098</v>
      </c>
      <c r="N72" s="24">
        <f t="shared" si="11"/>
        <v>35903.775298588822</v>
      </c>
      <c r="O72" s="15">
        <f t="shared" si="12"/>
        <v>0.54417925785126853</v>
      </c>
    </row>
    <row r="73" spans="2:15" ht="12" customHeight="1" x14ac:dyDescent="0.3">
      <c r="B73" s="3">
        <f t="shared" si="7"/>
        <v>54</v>
      </c>
      <c r="C73" s="10">
        <f t="shared" si="8"/>
        <v>47270</v>
      </c>
      <c r="D73" s="14">
        <f t="shared" si="9"/>
        <v>219925.9292477167</v>
      </c>
      <c r="E73" s="14">
        <f t="shared" si="0"/>
        <v>612.57797324058981</v>
      </c>
      <c r="F73" s="14">
        <f t="shared" si="1"/>
        <v>632.2870465871855</v>
      </c>
      <c r="G73" s="14">
        <f t="shared" si="2"/>
        <v>62.5</v>
      </c>
      <c r="H73" s="14">
        <f t="shared" si="3"/>
        <v>1244.8650198277753</v>
      </c>
      <c r="I73" s="14">
        <f t="shared" si="4"/>
        <v>1307.3650198277753</v>
      </c>
      <c r="J73" s="2"/>
      <c r="K73" s="15">
        <f t="shared" si="5"/>
        <v>0.12274659490209541</v>
      </c>
      <c r="L73" s="24">
        <f t="shared" si="10"/>
        <v>30686.648725523853</v>
      </c>
      <c r="M73" s="15">
        <f t="shared" si="6"/>
        <v>0.29593559495099736</v>
      </c>
      <c r="N73" s="24">
        <f t="shared" si="11"/>
        <v>36536.062345176004</v>
      </c>
      <c r="O73" s="15">
        <f t="shared" si="12"/>
        <v>0.54350771879387738</v>
      </c>
    </row>
    <row r="74" spans="2:15" ht="12" customHeight="1" x14ac:dyDescent="0.3">
      <c r="B74" s="3">
        <f t="shared" si="7"/>
        <v>55</v>
      </c>
      <c r="C74" s="10">
        <f t="shared" si="8"/>
        <v>47300</v>
      </c>
      <c r="D74" s="14">
        <f t="shared" si="9"/>
        <v>219313.35127447612</v>
      </c>
      <c r="E74" s="14">
        <f t="shared" si="0"/>
        <v>614.33913491365638</v>
      </c>
      <c r="F74" s="14">
        <f t="shared" si="1"/>
        <v>630.52588491411893</v>
      </c>
      <c r="G74" s="14">
        <f t="shared" si="2"/>
        <v>62.5</v>
      </c>
      <c r="H74" s="14">
        <f t="shared" si="3"/>
        <v>1244.8650198277753</v>
      </c>
      <c r="I74" s="14">
        <f t="shared" si="4"/>
        <v>1307.3650198277753</v>
      </c>
      <c r="J74" s="2"/>
      <c r="K74" s="15">
        <f t="shared" si="5"/>
        <v>0.12520395144175003</v>
      </c>
      <c r="L74" s="24">
        <f t="shared" si="10"/>
        <v>31300.987860437512</v>
      </c>
      <c r="M74" s="15">
        <f t="shared" si="6"/>
        <v>0.30104274227084804</v>
      </c>
      <c r="N74" s="24">
        <f t="shared" si="11"/>
        <v>37166.588230090121</v>
      </c>
      <c r="O74" s="15">
        <f t="shared" si="12"/>
        <v>0.54283487677362141</v>
      </c>
    </row>
    <row r="75" spans="2:15" ht="12" customHeight="1" x14ac:dyDescent="0.3">
      <c r="B75" s="3">
        <f t="shared" si="7"/>
        <v>56</v>
      </c>
      <c r="C75" s="10">
        <f t="shared" si="8"/>
        <v>47331</v>
      </c>
      <c r="D75" s="14">
        <f t="shared" si="9"/>
        <v>218699.01213956246</v>
      </c>
      <c r="E75" s="14">
        <f t="shared" si="0"/>
        <v>616.1053599265332</v>
      </c>
      <c r="F75" s="14">
        <f t="shared" si="1"/>
        <v>628.75965990124212</v>
      </c>
      <c r="G75" s="14">
        <f t="shared" si="2"/>
        <v>62.5</v>
      </c>
      <c r="H75" s="14">
        <f t="shared" si="3"/>
        <v>1244.8650198277753</v>
      </c>
      <c r="I75" s="14">
        <f t="shared" si="4"/>
        <v>1307.3650198277753</v>
      </c>
      <c r="J75" s="2"/>
      <c r="K75" s="15">
        <f t="shared" si="5"/>
        <v>0.12766837288145619</v>
      </c>
      <c r="L75" s="24">
        <f t="shared" si="10"/>
        <v>31917.093220364044</v>
      </c>
      <c r="M75" s="15">
        <f t="shared" si="6"/>
        <v>0.30613558348280279</v>
      </c>
      <c r="N75" s="24">
        <f t="shared" si="11"/>
        <v>37795.347889991361</v>
      </c>
      <c r="O75" s="15">
        <f t="shared" si="12"/>
        <v>0.542160728960287</v>
      </c>
    </row>
    <row r="76" spans="2:15" ht="12" customHeight="1" x14ac:dyDescent="0.3">
      <c r="B76" s="3">
        <f t="shared" si="7"/>
        <v>57</v>
      </c>
      <c r="C76" s="10">
        <f t="shared" si="8"/>
        <v>47362</v>
      </c>
      <c r="D76" s="14">
        <f t="shared" si="9"/>
        <v>218082.90677963593</v>
      </c>
      <c r="E76" s="14">
        <f t="shared" si="0"/>
        <v>617.876662836322</v>
      </c>
      <c r="F76" s="14">
        <f t="shared" si="1"/>
        <v>626.98835699145332</v>
      </c>
      <c r="G76" s="14">
        <f t="shared" si="2"/>
        <v>62.5</v>
      </c>
      <c r="H76" s="14">
        <f t="shared" si="3"/>
        <v>1244.8650198277753</v>
      </c>
      <c r="I76" s="14">
        <f t="shared" si="4"/>
        <v>1307.3650198277753</v>
      </c>
      <c r="J76" s="2"/>
      <c r="K76" s="15">
        <f t="shared" si="5"/>
        <v>0.13013987953280146</v>
      </c>
      <c r="L76" s="24">
        <f t="shared" si="10"/>
        <v>32534.969883200367</v>
      </c>
      <c r="M76" s="15">
        <f t="shared" si="6"/>
        <v>0.31121407745680135</v>
      </c>
      <c r="N76" s="24">
        <f t="shared" si="11"/>
        <v>38422.336246982813</v>
      </c>
      <c r="O76" s="15">
        <f t="shared" si="12"/>
        <v>0.54148527251711809</v>
      </c>
    </row>
    <row r="77" spans="2:15" ht="12" customHeight="1" x14ac:dyDescent="0.3">
      <c r="B77" s="3">
        <f t="shared" si="7"/>
        <v>58</v>
      </c>
      <c r="C77" s="10">
        <f t="shared" si="8"/>
        <v>47392</v>
      </c>
      <c r="D77" s="14">
        <f t="shared" si="9"/>
        <v>217465.03011679961</v>
      </c>
      <c r="E77" s="14">
        <f t="shared" si="0"/>
        <v>619.6530582419764</v>
      </c>
      <c r="F77" s="14">
        <f t="shared" si="1"/>
        <v>625.21196158579892</v>
      </c>
      <c r="G77" s="14">
        <f t="shared" si="2"/>
        <v>62.5</v>
      </c>
      <c r="H77" s="14">
        <f t="shared" si="3"/>
        <v>1244.8650198277753</v>
      </c>
      <c r="I77" s="14">
        <f t="shared" si="4"/>
        <v>1307.3650198277753</v>
      </c>
      <c r="J77" s="2"/>
      <c r="K77" s="15">
        <f t="shared" si="5"/>
        <v>0.13261849176576937</v>
      </c>
      <c r="L77" s="24">
        <f t="shared" si="10"/>
        <v>33154.622941442343</v>
      </c>
      <c r="M77" s="15">
        <f t="shared" si="6"/>
        <v>0.31627818294453469</v>
      </c>
      <c r="N77" s="24">
        <f t="shared" si="11"/>
        <v>39047.548208568609</v>
      </c>
      <c r="O77" s="15">
        <f t="shared" si="12"/>
        <v>0.54080850460080221</v>
      </c>
    </row>
    <row r="78" spans="2:15" ht="12" customHeight="1" x14ac:dyDescent="0.3">
      <c r="B78" s="3">
        <f t="shared" si="7"/>
        <v>59</v>
      </c>
      <c r="C78" s="10">
        <f t="shared" si="8"/>
        <v>47423</v>
      </c>
      <c r="D78" s="14">
        <f t="shared" si="9"/>
        <v>216845.37705855764</v>
      </c>
      <c r="E78" s="14">
        <f t="shared" si="0"/>
        <v>621.43456078442205</v>
      </c>
      <c r="F78" s="14">
        <f t="shared" si="1"/>
        <v>623.43045904335327</v>
      </c>
      <c r="G78" s="14">
        <f t="shared" si="2"/>
        <v>62.5</v>
      </c>
      <c r="H78" s="14">
        <f t="shared" si="3"/>
        <v>1244.8650198277753</v>
      </c>
      <c r="I78" s="14">
        <f t="shared" si="4"/>
        <v>1307.3650198277753</v>
      </c>
      <c r="J78" s="2"/>
      <c r="K78" s="15">
        <f t="shared" si="5"/>
        <v>0.13510423000890706</v>
      </c>
      <c r="L78" s="24">
        <f t="shared" si="10"/>
        <v>33776.057502226766</v>
      </c>
      <c r="M78" s="15">
        <f t="shared" si="6"/>
        <v>0.32132785857910479</v>
      </c>
      <c r="N78" s="24">
        <f t="shared" si="11"/>
        <v>39670.978667611962</v>
      </c>
      <c r="O78" s="15">
        <f t="shared" si="12"/>
        <v>0.5401304223614537</v>
      </c>
    </row>
    <row r="79" spans="2:15" ht="12" customHeight="1" x14ac:dyDescent="0.3">
      <c r="B79" s="3">
        <f t="shared" si="7"/>
        <v>60</v>
      </c>
      <c r="C79" s="10">
        <f t="shared" si="8"/>
        <v>47453</v>
      </c>
      <c r="D79" s="14">
        <f t="shared" si="9"/>
        <v>216223.94249777321</v>
      </c>
      <c r="E79" s="14">
        <f t="shared" si="0"/>
        <v>623.22118514667727</v>
      </c>
      <c r="F79" s="14">
        <f t="shared" si="1"/>
        <v>621.64383468109804</v>
      </c>
      <c r="G79" s="14">
        <f t="shared" si="2"/>
        <v>62.5</v>
      </c>
      <c r="H79" s="14">
        <f t="shared" si="3"/>
        <v>1244.8650198277753</v>
      </c>
      <c r="I79" s="14">
        <f t="shared" si="4"/>
        <v>1307.3650198277753</v>
      </c>
      <c r="J79" s="2"/>
      <c r="K79" s="15">
        <f t="shared" si="5"/>
        <v>0.13759711474949377</v>
      </c>
      <c r="L79" s="24">
        <f t="shared" si="10"/>
        <v>34399.278687373444</v>
      </c>
      <c r="M79" s="15">
        <f t="shared" si="6"/>
        <v>0.3263630628746837</v>
      </c>
      <c r="N79" s="24">
        <f t="shared" si="11"/>
        <v>40292.622502293059</v>
      </c>
      <c r="O79" s="15">
        <f t="shared" si="12"/>
        <v>0.53945102294259817</v>
      </c>
    </row>
    <row r="80" spans="2:15" ht="12" customHeight="1" x14ac:dyDescent="0.3">
      <c r="B80" s="3">
        <f t="shared" si="7"/>
        <v>61</v>
      </c>
      <c r="C80" s="10">
        <f t="shared" si="8"/>
        <v>47484</v>
      </c>
      <c r="D80" s="14">
        <f t="shared" si="9"/>
        <v>215600.72131262653</v>
      </c>
      <c r="E80" s="14">
        <f t="shared" si="0"/>
        <v>625.01294605397402</v>
      </c>
      <c r="F80" s="14">
        <f t="shared" si="1"/>
        <v>619.85207377380129</v>
      </c>
      <c r="G80" s="14">
        <f t="shared" si="2"/>
        <v>62.5</v>
      </c>
      <c r="H80" s="14">
        <f t="shared" si="3"/>
        <v>1244.8650198277753</v>
      </c>
      <c r="I80" s="14">
        <f t="shared" si="4"/>
        <v>1307.3650198277753</v>
      </c>
      <c r="J80" s="2"/>
      <c r="K80" s="15">
        <f t="shared" si="5"/>
        <v>0.14009716653370968</v>
      </c>
      <c r="L80" s="24">
        <f t="shared" si="10"/>
        <v>35024.29163342742</v>
      </c>
      <c r="M80" s="15">
        <f t="shared" si="6"/>
        <v>0.33138375422617189</v>
      </c>
      <c r="N80" s="24">
        <f t="shared" si="11"/>
        <v>40912.474576066859</v>
      </c>
      <c r="O80" s="15">
        <f t="shared" si="12"/>
        <v>0.53877030348115651</v>
      </c>
    </row>
    <row r="81" spans="2:15" ht="12" customHeight="1" x14ac:dyDescent="0.3">
      <c r="B81" s="3">
        <f t="shared" si="7"/>
        <v>62</v>
      </c>
      <c r="C81" s="10">
        <f t="shared" si="8"/>
        <v>47515</v>
      </c>
      <c r="D81" s="14">
        <f t="shared" si="9"/>
        <v>214975.70836657257</v>
      </c>
      <c r="E81" s="14">
        <f t="shared" si="0"/>
        <v>626.80985827387917</v>
      </c>
      <c r="F81" s="14">
        <f t="shared" si="1"/>
        <v>618.05516155389614</v>
      </c>
      <c r="G81" s="14">
        <f t="shared" si="2"/>
        <v>62.5</v>
      </c>
      <c r="H81" s="14">
        <f t="shared" si="3"/>
        <v>1244.8650198277753</v>
      </c>
      <c r="I81" s="14">
        <f t="shared" si="4"/>
        <v>1307.3650198277753</v>
      </c>
      <c r="J81" s="2"/>
      <c r="K81" s="15">
        <f t="shared" si="5"/>
        <v>0.14260440596680521</v>
      </c>
      <c r="L81" s="24">
        <f t="shared" si="10"/>
        <v>35651.101491701302</v>
      </c>
      <c r="M81" s="15">
        <f t="shared" si="6"/>
        <v>0.33638989090885513</v>
      </c>
      <c r="N81" s="24">
        <f t="shared" si="11"/>
        <v>41530.529737620753</v>
      </c>
      <c r="O81" s="15">
        <f t="shared" si="12"/>
        <v>0.53808826110742913</v>
      </c>
    </row>
    <row r="82" spans="2:15" ht="12" customHeight="1" x14ac:dyDescent="0.3">
      <c r="B82" s="3">
        <f t="shared" si="7"/>
        <v>63</v>
      </c>
      <c r="C82" s="10">
        <f t="shared" si="8"/>
        <v>47543</v>
      </c>
      <c r="D82" s="14">
        <f t="shared" si="9"/>
        <v>214348.89850829868</v>
      </c>
      <c r="E82" s="14">
        <f t="shared" si="0"/>
        <v>628.61193661641653</v>
      </c>
      <c r="F82" s="14">
        <f t="shared" si="1"/>
        <v>616.25308321135878</v>
      </c>
      <c r="G82" s="14">
        <f t="shared" si="2"/>
        <v>62.5</v>
      </c>
      <c r="H82" s="14">
        <f t="shared" si="3"/>
        <v>1244.8650198277753</v>
      </c>
      <c r="I82" s="14">
        <f t="shared" si="4"/>
        <v>1307.3650198277753</v>
      </c>
      <c r="J82" s="2"/>
      <c r="K82" s="15">
        <f t="shared" si="5"/>
        <v>0.14511885371327085</v>
      </c>
      <c r="L82" s="24">
        <f t="shared" si="10"/>
        <v>36279.713428317715</v>
      </c>
      <c r="M82" s="15">
        <f t="shared" si="6"/>
        <v>0.34138143107806052</v>
      </c>
      <c r="N82" s="24">
        <f t="shared" si="11"/>
        <v>42146.782820832108</v>
      </c>
      <c r="O82" s="15">
        <f t="shared" si="12"/>
        <v>0.53740489294508043</v>
      </c>
    </row>
    <row r="83" spans="2:15" ht="12" customHeight="1" x14ac:dyDescent="0.3">
      <c r="B83" s="3">
        <f t="shared" si="7"/>
        <v>64</v>
      </c>
      <c r="C83" s="10">
        <f t="shared" si="8"/>
        <v>47574</v>
      </c>
      <c r="D83" s="14">
        <f t="shared" si="9"/>
        <v>213720.28657168226</v>
      </c>
      <c r="E83" s="14">
        <f t="shared" si="0"/>
        <v>630.41919593418879</v>
      </c>
      <c r="F83" s="14">
        <f t="shared" si="1"/>
        <v>614.44582389358652</v>
      </c>
      <c r="G83" s="14">
        <f t="shared" si="2"/>
        <v>62.5</v>
      </c>
      <c r="H83" s="14">
        <f t="shared" si="3"/>
        <v>1244.8650198277753</v>
      </c>
      <c r="I83" s="14">
        <f t="shared" si="4"/>
        <v>1307.3650198277753</v>
      </c>
      <c r="J83" s="2"/>
      <c r="K83" s="15">
        <f t="shared" si="5"/>
        <v>0.14764053049700762</v>
      </c>
      <c r="L83" s="24">
        <f t="shared" si="10"/>
        <v>36910.132624251906</v>
      </c>
      <c r="M83" s="15">
        <f t="shared" si="6"/>
        <v>0.34635833276881184</v>
      </c>
      <c r="N83" s="24">
        <f t="shared" si="11"/>
        <v>42761.228644725692</v>
      </c>
      <c r="O83" s="15">
        <f t="shared" si="12"/>
        <v>0.53672019611112176</v>
      </c>
    </row>
    <row r="84" spans="2:15" ht="12" customHeight="1" x14ac:dyDescent="0.3">
      <c r="B84" s="3">
        <f t="shared" si="7"/>
        <v>65</v>
      </c>
      <c r="C84" s="10">
        <f t="shared" si="8"/>
        <v>47604</v>
      </c>
      <c r="D84" s="14">
        <f t="shared" si="9"/>
        <v>213089.86737574806</v>
      </c>
      <c r="E84" s="14">
        <f t="shared" ref="E84:E147" si="13">IF(OR(B84="",B84&lt;=0,$D$10=0),"",H84-F84)</f>
        <v>632.23165112249956</v>
      </c>
      <c r="F84" s="14">
        <f t="shared" ref="F84:F147" si="14">IF(OR(B84="",$D$10=0),"",D84*$D$12/12)</f>
        <v>612.63336870527576</v>
      </c>
      <c r="G84" s="14">
        <f t="shared" ref="G84:G147" si="15">IF(B84&lt;&gt;"",$D$10*$D$14/12,"")</f>
        <v>62.5</v>
      </c>
      <c r="H84" s="14">
        <f t="shared" ref="H84:H147" si="16">IF(OR(B84="",B84&lt;=0,$D$10=0),"",I84-G84)</f>
        <v>1244.8650198277753</v>
      </c>
      <c r="I84" s="14">
        <f t="shared" ref="I84:I147" si="17">IF(OR(B84="",B84&lt;=0,$D$10=0),"",$I$6)</f>
        <v>1307.3650198277753</v>
      </c>
      <c r="J84" s="2"/>
      <c r="K84" s="15">
        <f t="shared" ref="K84:K147" si="18">IF(OR(B84="",B84&lt;=0,$D$10=0),"",L84/$D$10)</f>
        <v>0.15016945710149762</v>
      </c>
      <c r="L84" s="24">
        <f t="shared" si="10"/>
        <v>37542.364275374406</v>
      </c>
      <c r="M84" s="15">
        <f t="shared" ref="M84:M147" si="19">IF(OR(B84="",B84&lt;=0,$D$10=0),"",N84/$I$9)</f>
        <v>0.35132055389548367</v>
      </c>
      <c r="N84" s="24">
        <f t="shared" si="11"/>
        <v>43373.862013430968</v>
      </c>
      <c r="O84" s="15">
        <f t="shared" si="12"/>
        <v>0.53603416771589696</v>
      </c>
    </row>
    <row r="85" spans="2:15" ht="12" customHeight="1" x14ac:dyDescent="0.3">
      <c r="B85" s="3">
        <f t="shared" ref="B85:B148" si="20">IF($D$8&gt;=ROW()-19,ROW()-19,"")</f>
        <v>66</v>
      </c>
      <c r="C85" s="10">
        <f t="shared" ref="C85:C148" si="21">IF(B85&lt;&gt;"",EDATE(C84,1),"")</f>
        <v>47635</v>
      </c>
      <c r="D85" s="14">
        <f t="shared" ref="D85:D148" si="22">IF(B85="","",IF(E84="","",D84-E84))</f>
        <v>212457.63572462555</v>
      </c>
      <c r="E85" s="14">
        <f t="shared" si="13"/>
        <v>634.04931711947677</v>
      </c>
      <c r="F85" s="14">
        <f t="shared" si="14"/>
        <v>610.81570270829855</v>
      </c>
      <c r="G85" s="14">
        <f t="shared" si="15"/>
        <v>62.5</v>
      </c>
      <c r="H85" s="14">
        <f t="shared" si="16"/>
        <v>1244.8650198277753</v>
      </c>
      <c r="I85" s="14">
        <f t="shared" si="17"/>
        <v>1307.3650198277753</v>
      </c>
      <c r="J85" s="2"/>
      <c r="K85" s="15">
        <f t="shared" si="18"/>
        <v>0.15270565436997552</v>
      </c>
      <c r="L85" s="24">
        <f t="shared" ref="L85:L148" si="23">IF(OR(C85="",C85&lt;=0,$D$10=0),"",L84+E85)</f>
        <v>38176.413592493882</v>
      </c>
      <c r="M85" s="15">
        <f t="shared" si="19"/>
        <v>0.35626805225145408</v>
      </c>
      <c r="N85" s="24">
        <f t="shared" ref="N85:N148" si="24">IF(OR(B85="",$D$10=0),"",N84+F85)</f>
        <v>43984.677716139267</v>
      </c>
      <c r="O85" s="15">
        <f t="shared" ref="O85:O148" si="25">IF(OR(B85="",$D$10=0),"",N85/(L85+N85))</f>
        <v>0.53534680486306463</v>
      </c>
    </row>
    <row r="86" spans="2:15" ht="12" customHeight="1" x14ac:dyDescent="0.3">
      <c r="B86" s="3">
        <f t="shared" si="20"/>
        <v>67</v>
      </c>
      <c r="C86" s="10">
        <f t="shared" si="21"/>
        <v>47665</v>
      </c>
      <c r="D86" s="14">
        <f t="shared" si="22"/>
        <v>211823.58640750608</v>
      </c>
      <c r="E86" s="14">
        <f t="shared" si="13"/>
        <v>635.87220890619528</v>
      </c>
      <c r="F86" s="14">
        <f t="shared" si="14"/>
        <v>608.99281092158003</v>
      </c>
      <c r="G86" s="14">
        <f t="shared" si="15"/>
        <v>62.5</v>
      </c>
      <c r="H86" s="14">
        <f t="shared" si="16"/>
        <v>1244.8650198277753</v>
      </c>
      <c r="I86" s="14">
        <f t="shared" si="17"/>
        <v>1307.3650198277753</v>
      </c>
      <c r="J86" s="2"/>
      <c r="K86" s="15">
        <f t="shared" si="18"/>
        <v>0.15524914320560029</v>
      </c>
      <c r="L86" s="24">
        <f t="shared" si="23"/>
        <v>38812.285801400074</v>
      </c>
      <c r="M86" s="15">
        <f t="shared" si="19"/>
        <v>0.36120078550875745</v>
      </c>
      <c r="N86" s="24">
        <f t="shared" si="24"/>
        <v>44593.670527060851</v>
      </c>
      <c r="O86" s="15">
        <f t="shared" si="25"/>
        <v>0.53465810464958352</v>
      </c>
    </row>
    <row r="87" spans="2:15" ht="12" customHeight="1" x14ac:dyDescent="0.3">
      <c r="B87" s="3">
        <f t="shared" si="20"/>
        <v>68</v>
      </c>
      <c r="C87" s="10">
        <f t="shared" si="21"/>
        <v>47696</v>
      </c>
      <c r="D87" s="14">
        <f t="shared" si="22"/>
        <v>211187.71419859989</v>
      </c>
      <c r="E87" s="14">
        <f t="shared" si="13"/>
        <v>637.70034150680056</v>
      </c>
      <c r="F87" s="14">
        <f t="shared" si="14"/>
        <v>607.16467832097476</v>
      </c>
      <c r="G87" s="14">
        <f t="shared" si="15"/>
        <v>62.5</v>
      </c>
      <c r="H87" s="14">
        <f t="shared" si="16"/>
        <v>1244.8650198277753</v>
      </c>
      <c r="I87" s="14">
        <f t="shared" si="17"/>
        <v>1307.3650198277753</v>
      </c>
      <c r="J87" s="2"/>
      <c r="K87" s="15">
        <f t="shared" si="18"/>
        <v>0.15779994457162752</v>
      </c>
      <c r="L87" s="24">
        <f t="shared" si="23"/>
        <v>39449.986142906877</v>
      </c>
      <c r="M87" s="15">
        <f t="shared" si="19"/>
        <v>0.36611871121773504</v>
      </c>
      <c r="N87" s="24">
        <f t="shared" si="24"/>
        <v>45200.835205381823</v>
      </c>
      <c r="O87" s="15">
        <f t="shared" si="25"/>
        <v>0.5339680641656952</v>
      </c>
    </row>
    <row r="88" spans="2:15" ht="12" customHeight="1" x14ac:dyDescent="0.3">
      <c r="B88" s="3">
        <f t="shared" si="20"/>
        <v>69</v>
      </c>
      <c r="C88" s="10">
        <f t="shared" si="21"/>
        <v>47727</v>
      </c>
      <c r="D88" s="14">
        <f t="shared" si="22"/>
        <v>210550.01385709309</v>
      </c>
      <c r="E88" s="14">
        <f t="shared" si="13"/>
        <v>639.53372998863267</v>
      </c>
      <c r="F88" s="14">
        <f t="shared" si="14"/>
        <v>605.33128983914264</v>
      </c>
      <c r="G88" s="14">
        <f t="shared" si="15"/>
        <v>62.5</v>
      </c>
      <c r="H88" s="14">
        <f t="shared" si="16"/>
        <v>1244.8650198277753</v>
      </c>
      <c r="I88" s="14">
        <f t="shared" si="17"/>
        <v>1307.3650198277753</v>
      </c>
      <c r="J88" s="2"/>
      <c r="K88" s="15">
        <f t="shared" si="18"/>
        <v>0.16035807949158204</v>
      </c>
      <c r="L88" s="24">
        <f t="shared" si="23"/>
        <v>40089.519872895507</v>
      </c>
      <c r="M88" s="15">
        <f t="shared" si="19"/>
        <v>0.37102178680668541</v>
      </c>
      <c r="N88" s="24">
        <f t="shared" si="24"/>
        <v>45806.166495220968</v>
      </c>
      <c r="O88" s="15">
        <f t="shared" si="25"/>
        <v>0.53327668049490917</v>
      </c>
    </row>
    <row r="89" spans="2:15" ht="12" customHeight="1" x14ac:dyDescent="0.3">
      <c r="B89" s="3">
        <f t="shared" si="20"/>
        <v>70</v>
      </c>
      <c r="C89" s="10">
        <f t="shared" si="21"/>
        <v>47757</v>
      </c>
      <c r="D89" s="14">
        <f t="shared" si="22"/>
        <v>209910.48012710444</v>
      </c>
      <c r="E89" s="14">
        <f t="shared" si="13"/>
        <v>641.37238946235004</v>
      </c>
      <c r="F89" s="14">
        <f t="shared" si="14"/>
        <v>603.49263036542527</v>
      </c>
      <c r="G89" s="14">
        <f t="shared" si="15"/>
        <v>62.5</v>
      </c>
      <c r="H89" s="14">
        <f t="shared" si="16"/>
        <v>1244.8650198277753</v>
      </c>
      <c r="I89" s="14">
        <f t="shared" si="17"/>
        <v>1307.3650198277753</v>
      </c>
      <c r="J89" s="2"/>
      <c r="K89" s="15">
        <f t="shared" si="18"/>
        <v>0.16292356904943142</v>
      </c>
      <c r="L89" s="24">
        <f t="shared" si="23"/>
        <v>40730.892262357855</v>
      </c>
      <c r="M89" s="15">
        <f t="shared" si="19"/>
        <v>0.37590996958151351</v>
      </c>
      <c r="N89" s="24">
        <f t="shared" si="24"/>
        <v>46409.659125586397</v>
      </c>
      <c r="O89" s="15">
        <f t="shared" si="25"/>
        <v>0.53258395071398512</v>
      </c>
    </row>
    <row r="90" spans="2:15" ht="12" customHeight="1" x14ac:dyDescent="0.3">
      <c r="B90" s="3">
        <f t="shared" si="20"/>
        <v>71</v>
      </c>
      <c r="C90" s="10">
        <f t="shared" si="21"/>
        <v>47788</v>
      </c>
      <c r="D90" s="14">
        <f t="shared" si="22"/>
        <v>209269.1077376421</v>
      </c>
      <c r="E90" s="14">
        <f t="shared" si="13"/>
        <v>643.21633508205423</v>
      </c>
      <c r="F90" s="14">
        <f t="shared" si="14"/>
        <v>601.64868474572108</v>
      </c>
      <c r="G90" s="14">
        <f t="shared" si="15"/>
        <v>62.5</v>
      </c>
      <c r="H90" s="14">
        <f t="shared" si="16"/>
        <v>1244.8650198277753</v>
      </c>
      <c r="I90" s="14">
        <f t="shared" si="17"/>
        <v>1307.3650198277753</v>
      </c>
      <c r="J90" s="2"/>
      <c r="K90" s="15">
        <f t="shared" si="18"/>
        <v>0.16549643438975964</v>
      </c>
      <c r="L90" s="24">
        <f t="shared" si="23"/>
        <v>41374.10859743991</v>
      </c>
      <c r="M90" s="15">
        <f t="shared" si="19"/>
        <v>0.38078321672537874</v>
      </c>
      <c r="N90" s="24">
        <f t="shared" si="24"/>
        <v>47011.307810332117</v>
      </c>
      <c r="O90" s="15">
        <f t="shared" si="25"/>
        <v>0.53188987189291848</v>
      </c>
    </row>
    <row r="91" spans="2:15" ht="12" customHeight="1" x14ac:dyDescent="0.3">
      <c r="B91" s="3">
        <f t="shared" si="20"/>
        <v>72</v>
      </c>
      <c r="C91" s="10">
        <f t="shared" si="21"/>
        <v>47818</v>
      </c>
      <c r="D91" s="14">
        <f t="shared" si="22"/>
        <v>208625.89140256005</v>
      </c>
      <c r="E91" s="14">
        <f t="shared" si="13"/>
        <v>645.06558204541511</v>
      </c>
      <c r="F91" s="14">
        <f t="shared" si="14"/>
        <v>599.7994377823602</v>
      </c>
      <c r="G91" s="14">
        <f t="shared" si="15"/>
        <v>62.5</v>
      </c>
      <c r="H91" s="14">
        <f t="shared" si="16"/>
        <v>1244.8650198277753</v>
      </c>
      <c r="I91" s="14">
        <f t="shared" si="17"/>
        <v>1307.3650198277753</v>
      </c>
      <c r="J91" s="2"/>
      <c r="K91" s="15">
        <f t="shared" si="18"/>
        <v>0.16807669671794129</v>
      </c>
      <c r="L91" s="24">
        <f t="shared" si="23"/>
        <v>42019.174179485322</v>
      </c>
      <c r="M91" s="15">
        <f t="shared" si="19"/>
        <v>0.38564148529834202</v>
      </c>
      <c r="N91" s="24">
        <f t="shared" si="24"/>
        <v>47611.10724811448</v>
      </c>
      <c r="O91" s="15">
        <f t="shared" si="25"/>
        <v>0.53119444109492231</v>
      </c>
    </row>
    <row r="92" spans="2:15" ht="12" customHeight="1" x14ac:dyDescent="0.3">
      <c r="B92" s="3">
        <f t="shared" si="20"/>
        <v>73</v>
      </c>
      <c r="C92" s="10">
        <f t="shared" si="21"/>
        <v>47849</v>
      </c>
      <c r="D92" s="14">
        <f t="shared" si="22"/>
        <v>207980.82582051464</v>
      </c>
      <c r="E92" s="14">
        <f t="shared" si="13"/>
        <v>646.92014559379561</v>
      </c>
      <c r="F92" s="14">
        <f t="shared" si="14"/>
        <v>597.9448742339797</v>
      </c>
      <c r="G92" s="14">
        <f t="shared" si="15"/>
        <v>62.5</v>
      </c>
      <c r="H92" s="14">
        <f t="shared" si="16"/>
        <v>1244.8650198277753</v>
      </c>
      <c r="I92" s="14">
        <f t="shared" si="17"/>
        <v>1307.3650198277753</v>
      </c>
      <c r="J92" s="2"/>
      <c r="K92" s="15">
        <f t="shared" si="18"/>
        <v>0.17066437730031647</v>
      </c>
      <c r="L92" s="24">
        <f t="shared" si="23"/>
        <v>42666.094325079117</v>
      </c>
      <c r="M92" s="15">
        <f t="shared" si="19"/>
        <v>0.39048473223701213</v>
      </c>
      <c r="N92" s="24">
        <f t="shared" si="24"/>
        <v>48209.052122348461</v>
      </c>
      <c r="O92" s="15">
        <f t="shared" si="25"/>
        <v>0.53049765537641269</v>
      </c>
    </row>
    <row r="93" spans="2:15" ht="12" customHeight="1" x14ac:dyDescent="0.3">
      <c r="B93" s="3">
        <f t="shared" si="20"/>
        <v>74</v>
      </c>
      <c r="C93" s="10">
        <f t="shared" si="21"/>
        <v>47880</v>
      </c>
      <c r="D93" s="14">
        <f t="shared" si="22"/>
        <v>207333.90567492085</v>
      </c>
      <c r="E93" s="14">
        <f t="shared" si="13"/>
        <v>648.78004101237786</v>
      </c>
      <c r="F93" s="14">
        <f t="shared" si="14"/>
        <v>596.08497881539745</v>
      </c>
      <c r="G93" s="14">
        <f t="shared" si="15"/>
        <v>62.5</v>
      </c>
      <c r="H93" s="14">
        <f t="shared" si="16"/>
        <v>1244.8650198277753</v>
      </c>
      <c r="I93" s="14">
        <f t="shared" si="17"/>
        <v>1307.3650198277753</v>
      </c>
      <c r="J93" s="2"/>
      <c r="K93" s="15">
        <f t="shared" si="18"/>
        <v>0.17325949746436597</v>
      </c>
      <c r="L93" s="24">
        <f t="shared" si="23"/>
        <v>43314.874366091492</v>
      </c>
      <c r="M93" s="15">
        <f t="shared" si="19"/>
        <v>0.39531291435419036</v>
      </c>
      <c r="N93" s="24">
        <f t="shared" si="24"/>
        <v>48805.137101163862</v>
      </c>
      <c r="O93" s="15">
        <f t="shared" si="25"/>
        <v>0.52979951178699058</v>
      </c>
    </row>
    <row r="94" spans="2:15" ht="12" customHeight="1" x14ac:dyDescent="0.3">
      <c r="B94" s="3">
        <f t="shared" si="20"/>
        <v>75</v>
      </c>
      <c r="C94" s="10">
        <f t="shared" si="21"/>
        <v>47908</v>
      </c>
      <c r="D94" s="14">
        <f t="shared" si="22"/>
        <v>206685.12563390846</v>
      </c>
      <c r="E94" s="14">
        <f t="shared" si="13"/>
        <v>650.64528363028842</v>
      </c>
      <c r="F94" s="14">
        <f t="shared" si="14"/>
        <v>594.2197361974869</v>
      </c>
      <c r="G94" s="14">
        <f t="shared" si="15"/>
        <v>62.5</v>
      </c>
      <c r="H94" s="14">
        <f t="shared" si="16"/>
        <v>1244.8650198277753</v>
      </c>
      <c r="I94" s="14">
        <f t="shared" si="17"/>
        <v>1307.3650198277753</v>
      </c>
      <c r="J94" s="2"/>
      <c r="K94" s="15">
        <f t="shared" si="18"/>
        <v>0.17586207859888711</v>
      </c>
      <c r="L94" s="24">
        <f t="shared" si="23"/>
        <v>43965.519649721777</v>
      </c>
      <c r="M94" s="15">
        <f t="shared" si="19"/>
        <v>0.40012598833851498</v>
      </c>
      <c r="N94" s="24">
        <f t="shared" si="24"/>
        <v>49399.356837361353</v>
      </c>
      <c r="O94" s="15">
        <f t="shared" si="25"/>
        <v>0.52910000736942731</v>
      </c>
    </row>
    <row r="95" spans="2:15" ht="12" customHeight="1" x14ac:dyDescent="0.3">
      <c r="B95" s="3">
        <f t="shared" si="20"/>
        <v>76</v>
      </c>
      <c r="C95" s="10">
        <f t="shared" si="21"/>
        <v>47939</v>
      </c>
      <c r="D95" s="14">
        <f t="shared" si="22"/>
        <v>206034.48035027817</v>
      </c>
      <c r="E95" s="14">
        <f t="shared" si="13"/>
        <v>652.51588882072554</v>
      </c>
      <c r="F95" s="14">
        <f t="shared" si="14"/>
        <v>592.34913100704978</v>
      </c>
      <c r="G95" s="14">
        <f t="shared" si="15"/>
        <v>62.5</v>
      </c>
      <c r="H95" s="14">
        <f t="shared" si="16"/>
        <v>1244.8650198277753</v>
      </c>
      <c r="I95" s="14">
        <f t="shared" si="17"/>
        <v>1307.3650198277753</v>
      </c>
      <c r="J95" s="2"/>
      <c r="K95" s="15">
        <f t="shared" si="18"/>
        <v>0.17847214215417001</v>
      </c>
      <c r="L95" s="24">
        <f t="shared" si="23"/>
        <v>44618.035538542499</v>
      </c>
      <c r="M95" s="15">
        <f t="shared" si="19"/>
        <v>0.404923910754104</v>
      </c>
      <c r="N95" s="24">
        <f t="shared" si="24"/>
        <v>49991.705968368406</v>
      </c>
      <c r="O95" s="15">
        <f t="shared" si="25"/>
        <v>0.52839913915964654</v>
      </c>
    </row>
    <row r="96" spans="2:15" ht="12" customHeight="1" x14ac:dyDescent="0.3">
      <c r="B96" s="3">
        <f t="shared" si="20"/>
        <v>77</v>
      </c>
      <c r="C96" s="10">
        <f t="shared" si="21"/>
        <v>47969</v>
      </c>
      <c r="D96" s="14">
        <f t="shared" si="22"/>
        <v>205381.96446145745</v>
      </c>
      <c r="E96" s="14">
        <f t="shared" si="13"/>
        <v>654.39187200108506</v>
      </c>
      <c r="F96" s="14">
        <f t="shared" si="14"/>
        <v>590.47314782669025</v>
      </c>
      <c r="G96" s="14">
        <f t="shared" si="15"/>
        <v>62.5</v>
      </c>
      <c r="H96" s="14">
        <f t="shared" si="16"/>
        <v>1244.8650198277753</v>
      </c>
      <c r="I96" s="14">
        <f t="shared" si="17"/>
        <v>1307.3650198277753</v>
      </c>
      <c r="J96" s="2"/>
      <c r="K96" s="15">
        <f t="shared" si="18"/>
        <v>0.18108970964217433</v>
      </c>
      <c r="L96" s="24">
        <f t="shared" si="23"/>
        <v>45272.427410543583</v>
      </c>
      <c r="M96" s="15">
        <f t="shared" si="19"/>
        <v>0.40970663804019736</v>
      </c>
      <c r="N96" s="24">
        <f t="shared" si="24"/>
        <v>50582.179116195097</v>
      </c>
      <c r="O96" s="15">
        <f t="shared" si="25"/>
        <v>0.52769690418670889</v>
      </c>
    </row>
    <row r="97" spans="2:15" ht="12" customHeight="1" x14ac:dyDescent="0.3">
      <c r="B97" s="3">
        <f t="shared" si="20"/>
        <v>78</v>
      </c>
      <c r="C97" s="10">
        <f t="shared" si="21"/>
        <v>48000</v>
      </c>
      <c r="D97" s="14">
        <f t="shared" si="22"/>
        <v>204727.57258945637</v>
      </c>
      <c r="E97" s="14">
        <f t="shared" si="13"/>
        <v>656.2732486330882</v>
      </c>
      <c r="F97" s="14">
        <f t="shared" si="14"/>
        <v>588.59177119468711</v>
      </c>
      <c r="G97" s="14">
        <f t="shared" si="15"/>
        <v>62.5</v>
      </c>
      <c r="H97" s="14">
        <f t="shared" si="16"/>
        <v>1244.8650198277753</v>
      </c>
      <c r="I97" s="14">
        <f t="shared" si="17"/>
        <v>1307.3650198277753</v>
      </c>
      <c r="J97" s="2"/>
      <c r="K97" s="15">
        <f t="shared" si="18"/>
        <v>0.18371480263670667</v>
      </c>
      <c r="L97" s="24">
        <f t="shared" si="23"/>
        <v>45928.700659176669</v>
      </c>
      <c r="M97" s="15">
        <f t="shared" si="19"/>
        <v>0.41447412651079768</v>
      </c>
      <c r="N97" s="24">
        <f t="shared" si="24"/>
        <v>51170.770887389786</v>
      </c>
      <c r="O97" s="15">
        <f t="shared" si="25"/>
        <v>0.5269932994727945</v>
      </c>
    </row>
    <row r="98" spans="2:15" ht="12" customHeight="1" x14ac:dyDescent="0.3">
      <c r="B98" s="3">
        <f t="shared" si="20"/>
        <v>79</v>
      </c>
      <c r="C98" s="10">
        <f t="shared" si="21"/>
        <v>48030</v>
      </c>
      <c r="D98" s="14">
        <f t="shared" si="22"/>
        <v>204071.29934082329</v>
      </c>
      <c r="E98" s="14">
        <f t="shared" si="13"/>
        <v>658.16003422290828</v>
      </c>
      <c r="F98" s="14">
        <f t="shared" si="14"/>
        <v>586.70498560486703</v>
      </c>
      <c r="G98" s="14">
        <f t="shared" si="15"/>
        <v>62.5</v>
      </c>
      <c r="H98" s="14">
        <f t="shared" si="16"/>
        <v>1244.8650198277753</v>
      </c>
      <c r="I98" s="14">
        <f t="shared" si="17"/>
        <v>1307.3650198277753</v>
      </c>
      <c r="J98" s="2"/>
      <c r="K98" s="15">
        <f t="shared" si="18"/>
        <v>0.1863474427735983</v>
      </c>
      <c r="L98" s="24">
        <f t="shared" si="23"/>
        <v>46586.860693399576</v>
      </c>
      <c r="M98" s="15">
        <f t="shared" si="19"/>
        <v>0.41922633235431045</v>
      </c>
      <c r="N98" s="24">
        <f t="shared" si="24"/>
        <v>51757.475872994655</v>
      </c>
      <c r="O98" s="15">
        <f t="shared" si="25"/>
        <v>0.52628832203318743</v>
      </c>
    </row>
    <row r="99" spans="2:15" ht="12" customHeight="1" x14ac:dyDescent="0.3">
      <c r="B99" s="3">
        <f t="shared" si="20"/>
        <v>80</v>
      </c>
      <c r="C99" s="10">
        <f t="shared" si="21"/>
        <v>48061</v>
      </c>
      <c r="D99" s="14">
        <f t="shared" si="22"/>
        <v>203413.13930660038</v>
      </c>
      <c r="E99" s="14">
        <f t="shared" si="13"/>
        <v>660.0522443212991</v>
      </c>
      <c r="F99" s="14">
        <f t="shared" si="14"/>
        <v>584.81277550647621</v>
      </c>
      <c r="G99" s="14">
        <f t="shared" si="15"/>
        <v>62.5</v>
      </c>
      <c r="H99" s="14">
        <f t="shared" si="16"/>
        <v>1244.8650198277753</v>
      </c>
      <c r="I99" s="14">
        <f t="shared" si="17"/>
        <v>1307.3650198277753</v>
      </c>
      <c r="J99" s="2"/>
      <c r="K99" s="15">
        <f t="shared" si="18"/>
        <v>0.1889876517508835</v>
      </c>
      <c r="L99" s="24">
        <f t="shared" si="23"/>
        <v>47246.912937720874</v>
      </c>
      <c r="M99" s="15">
        <f t="shared" si="19"/>
        <v>0.42396321163318285</v>
      </c>
      <c r="N99" s="24">
        <f t="shared" si="24"/>
        <v>52342.288648501133</v>
      </c>
      <c r="O99" s="15">
        <f t="shared" si="25"/>
        <v>0.52558196887625808</v>
      </c>
    </row>
    <row r="100" spans="2:15" ht="12" customHeight="1" x14ac:dyDescent="0.3">
      <c r="B100" s="3">
        <f t="shared" si="20"/>
        <v>81</v>
      </c>
      <c r="C100" s="10">
        <f t="shared" si="21"/>
        <v>48092</v>
      </c>
      <c r="D100" s="14">
        <f t="shared" si="22"/>
        <v>202753.08706227908</v>
      </c>
      <c r="E100" s="14">
        <f t="shared" si="13"/>
        <v>661.94989452372295</v>
      </c>
      <c r="F100" s="14">
        <f t="shared" si="14"/>
        <v>582.91512530405237</v>
      </c>
      <c r="G100" s="14">
        <f t="shared" si="15"/>
        <v>62.5</v>
      </c>
      <c r="H100" s="14">
        <f t="shared" si="16"/>
        <v>1244.8650198277753</v>
      </c>
      <c r="I100" s="14">
        <f t="shared" si="17"/>
        <v>1307.3650198277753</v>
      </c>
      <c r="J100" s="2"/>
      <c r="K100" s="15">
        <f t="shared" si="18"/>
        <v>0.19163545132897838</v>
      </c>
      <c r="L100" s="24">
        <f t="shared" si="23"/>
        <v>47908.862832244595</v>
      </c>
      <c r="M100" s="15">
        <f t="shared" si="19"/>
        <v>0.42868472028354149</v>
      </c>
      <c r="N100" s="24">
        <f t="shared" si="24"/>
        <v>52925.203773805188</v>
      </c>
      <c r="O100" s="15">
        <f t="shared" si="25"/>
        <v>0.5248742370034476</v>
      </c>
    </row>
    <row r="101" spans="2:15" ht="12" customHeight="1" x14ac:dyDescent="0.3">
      <c r="B101" s="3">
        <f t="shared" si="20"/>
        <v>82</v>
      </c>
      <c r="C101" s="10">
        <f t="shared" si="21"/>
        <v>48122</v>
      </c>
      <c r="D101" s="14">
        <f t="shared" si="22"/>
        <v>202091.13716775537</v>
      </c>
      <c r="E101" s="14">
        <f t="shared" si="13"/>
        <v>663.85300047047861</v>
      </c>
      <c r="F101" s="14">
        <f t="shared" si="14"/>
        <v>581.01201935729671</v>
      </c>
      <c r="G101" s="14">
        <f t="shared" si="15"/>
        <v>62.5</v>
      </c>
      <c r="H101" s="14">
        <f t="shared" si="16"/>
        <v>1244.8650198277753</v>
      </c>
      <c r="I101" s="14">
        <f t="shared" si="17"/>
        <v>1307.3650198277753</v>
      </c>
      <c r="J101" s="2"/>
      <c r="K101" s="15">
        <f t="shared" si="18"/>
        <v>0.19429086333086029</v>
      </c>
      <c r="L101" s="24">
        <f t="shared" si="23"/>
        <v>48572.715832715076</v>
      </c>
      <c r="M101" s="15">
        <f t="shared" si="19"/>
        <v>0.43339081411482933</v>
      </c>
      <c r="N101" s="24">
        <f t="shared" si="24"/>
        <v>53506.215793162482</v>
      </c>
      <c r="O101" s="15">
        <f t="shared" si="25"/>
        <v>0.52416512340924981</v>
      </c>
    </row>
    <row r="102" spans="2:15" ht="12" customHeight="1" x14ac:dyDescent="0.3">
      <c r="B102" s="3">
        <f t="shared" si="20"/>
        <v>83</v>
      </c>
      <c r="C102" s="10">
        <f t="shared" si="21"/>
        <v>48153</v>
      </c>
      <c r="D102" s="14">
        <f t="shared" si="22"/>
        <v>201427.2841672849</v>
      </c>
      <c r="E102" s="14">
        <f t="shared" si="13"/>
        <v>665.76157784683119</v>
      </c>
      <c r="F102" s="14">
        <f t="shared" si="14"/>
        <v>579.10344198094413</v>
      </c>
      <c r="G102" s="14">
        <f t="shared" si="15"/>
        <v>62.5</v>
      </c>
      <c r="H102" s="14">
        <f t="shared" si="16"/>
        <v>1244.8650198277753</v>
      </c>
      <c r="I102" s="14">
        <f t="shared" si="17"/>
        <v>1307.3650198277753</v>
      </c>
      <c r="J102" s="2"/>
      <c r="K102" s="15">
        <f t="shared" si="18"/>
        <v>0.19695390964224763</v>
      </c>
      <c r="L102" s="24">
        <f t="shared" si="23"/>
        <v>49238.477410561907</v>
      </c>
      <c r="M102" s="15">
        <f t="shared" si="19"/>
        <v>0.43808144880944166</v>
      </c>
      <c r="N102" s="24">
        <f t="shared" si="24"/>
        <v>54085.319235143426</v>
      </c>
      <c r="O102" s="15">
        <f t="shared" si="25"/>
        <v>0.52345462508119611</v>
      </c>
    </row>
    <row r="103" spans="2:15" ht="12" customHeight="1" x14ac:dyDescent="0.3">
      <c r="B103" s="3">
        <f t="shared" si="20"/>
        <v>84</v>
      </c>
      <c r="C103" s="10">
        <f t="shared" si="21"/>
        <v>48183</v>
      </c>
      <c r="D103" s="14">
        <f t="shared" si="22"/>
        <v>200761.52258943807</v>
      </c>
      <c r="E103" s="14">
        <f t="shared" si="13"/>
        <v>667.67564238314083</v>
      </c>
      <c r="F103" s="14">
        <f t="shared" si="14"/>
        <v>577.18937744463449</v>
      </c>
      <c r="G103" s="14">
        <f t="shared" si="15"/>
        <v>62.5</v>
      </c>
      <c r="H103" s="14">
        <f t="shared" si="16"/>
        <v>1244.8650198277753</v>
      </c>
      <c r="I103" s="14">
        <f t="shared" si="17"/>
        <v>1307.3650198277753</v>
      </c>
      <c r="J103" s="2"/>
      <c r="K103" s="15">
        <f t="shared" si="18"/>
        <v>0.19962461221178018</v>
      </c>
      <c r="L103" s="24">
        <f t="shared" si="23"/>
        <v>49906.153052945047</v>
      </c>
      <c r="M103" s="15">
        <f t="shared" si="19"/>
        <v>0.44275657992236045</v>
      </c>
      <c r="N103" s="24">
        <f t="shared" si="24"/>
        <v>54662.508612588063</v>
      </c>
      <c r="O103" s="15">
        <f t="shared" si="25"/>
        <v>0.52274273899983725</v>
      </c>
    </row>
    <row r="104" spans="2:15" ht="12" customHeight="1" x14ac:dyDescent="0.3">
      <c r="B104" s="3">
        <f t="shared" si="20"/>
        <v>85</v>
      </c>
      <c r="C104" s="10">
        <f t="shared" si="21"/>
        <v>48214</v>
      </c>
      <c r="D104" s="14">
        <f t="shared" si="22"/>
        <v>200093.84694705493</v>
      </c>
      <c r="E104" s="14">
        <f t="shared" si="13"/>
        <v>669.59520985499228</v>
      </c>
      <c r="F104" s="14">
        <f t="shared" si="14"/>
        <v>575.26980997278304</v>
      </c>
      <c r="G104" s="14">
        <f t="shared" si="15"/>
        <v>62.5</v>
      </c>
      <c r="H104" s="14">
        <f t="shared" si="16"/>
        <v>1244.8650198277753</v>
      </c>
      <c r="I104" s="14">
        <f t="shared" si="17"/>
        <v>1307.3650198277753</v>
      </c>
      <c r="J104" s="2"/>
      <c r="K104" s="15">
        <f t="shared" si="18"/>
        <v>0.20230299305120014</v>
      </c>
      <c r="L104" s="24">
        <f t="shared" si="23"/>
        <v>50575.748262800036</v>
      </c>
      <c r="M104" s="15">
        <f t="shared" si="19"/>
        <v>0.44741616288078845</v>
      </c>
      <c r="N104" s="24">
        <f t="shared" si="24"/>
        <v>55237.778422560848</v>
      </c>
      <c r="O104" s="15">
        <f t="shared" si="25"/>
        <v>0.5220294621387277</v>
      </c>
    </row>
    <row r="105" spans="2:15" ht="12" customHeight="1" x14ac:dyDescent="0.3">
      <c r="B105" s="3">
        <f t="shared" si="20"/>
        <v>86</v>
      </c>
      <c r="C105" s="10">
        <f t="shared" si="21"/>
        <v>48245</v>
      </c>
      <c r="D105" s="14">
        <f t="shared" si="22"/>
        <v>199424.25173719993</v>
      </c>
      <c r="E105" s="14">
        <f t="shared" si="13"/>
        <v>671.52029608332543</v>
      </c>
      <c r="F105" s="14">
        <f t="shared" si="14"/>
        <v>573.34472374444988</v>
      </c>
      <c r="G105" s="14">
        <f t="shared" si="15"/>
        <v>62.5</v>
      </c>
      <c r="H105" s="14">
        <f t="shared" si="16"/>
        <v>1244.8650198277753</v>
      </c>
      <c r="I105" s="14">
        <f t="shared" si="17"/>
        <v>1307.3650198277753</v>
      </c>
      <c r="J105" s="2"/>
      <c r="K105" s="15">
        <f t="shared" si="18"/>
        <v>0.20498907423553345</v>
      </c>
      <c r="L105" s="24">
        <f t="shared" si="23"/>
        <v>51247.268558883363</v>
      </c>
      <c r="M105" s="15">
        <f t="shared" si="19"/>
        <v>0.45206015298378133</v>
      </c>
      <c r="N105" s="24">
        <f t="shared" si="24"/>
        <v>55811.123146305297</v>
      </c>
      <c r="O105" s="15">
        <f t="shared" si="25"/>
        <v>0.52131479146440762</v>
      </c>
    </row>
    <row r="106" spans="2:15" ht="12" customHeight="1" x14ac:dyDescent="0.3">
      <c r="B106" s="3">
        <f t="shared" si="20"/>
        <v>87</v>
      </c>
      <c r="C106" s="10">
        <f t="shared" si="21"/>
        <v>48274</v>
      </c>
      <c r="D106" s="14">
        <f t="shared" si="22"/>
        <v>198752.7314411166</v>
      </c>
      <c r="E106" s="14">
        <f t="shared" si="13"/>
        <v>673.45091693456504</v>
      </c>
      <c r="F106" s="14">
        <f t="shared" si="14"/>
        <v>571.41410289321027</v>
      </c>
      <c r="G106" s="14">
        <f t="shared" si="15"/>
        <v>62.5</v>
      </c>
      <c r="H106" s="14">
        <f t="shared" si="16"/>
        <v>1244.8650198277753</v>
      </c>
      <c r="I106" s="14">
        <f t="shared" si="17"/>
        <v>1307.3650198277753</v>
      </c>
      <c r="J106" s="2"/>
      <c r="K106" s="15">
        <f t="shared" si="18"/>
        <v>0.2076828779032717</v>
      </c>
      <c r="L106" s="24">
        <f t="shared" si="23"/>
        <v>51920.719475817925</v>
      </c>
      <c r="M106" s="15">
        <f t="shared" si="19"/>
        <v>0.45668850540187983</v>
      </c>
      <c r="N106" s="24">
        <f t="shared" si="24"/>
        <v>56382.537249198511</v>
      </c>
      <c r="O106" s="15">
        <f t="shared" si="25"/>
        <v>0.52059872393638729</v>
      </c>
    </row>
    <row r="107" spans="2:15" ht="12" customHeight="1" x14ac:dyDescent="0.3">
      <c r="B107" s="3">
        <f t="shared" si="20"/>
        <v>88</v>
      </c>
      <c r="C107" s="10">
        <f t="shared" si="21"/>
        <v>48305</v>
      </c>
      <c r="D107" s="14">
        <f t="shared" si="22"/>
        <v>198079.28052418205</v>
      </c>
      <c r="E107" s="14">
        <f t="shared" si="13"/>
        <v>675.3870883207519</v>
      </c>
      <c r="F107" s="14">
        <f t="shared" si="14"/>
        <v>569.47793150702341</v>
      </c>
      <c r="G107" s="14">
        <f t="shared" si="15"/>
        <v>62.5</v>
      </c>
      <c r="H107" s="14">
        <f t="shared" si="16"/>
        <v>1244.8650198277753</v>
      </c>
      <c r="I107" s="14">
        <f t="shared" si="17"/>
        <v>1307.3650198277753</v>
      </c>
      <c r="J107" s="2"/>
      <c r="K107" s="15">
        <f t="shared" si="18"/>
        <v>0.21038442625655471</v>
      </c>
      <c r="L107" s="24">
        <f t="shared" si="23"/>
        <v>52596.106564138674</v>
      </c>
      <c r="M107" s="15">
        <f t="shared" si="19"/>
        <v>0.46130117517673985</v>
      </c>
      <c r="N107" s="24">
        <f t="shared" si="24"/>
        <v>56952.015180705537</v>
      </c>
      <c r="O107" s="15">
        <f t="shared" si="25"/>
        <v>0.51988125650712891</v>
      </c>
    </row>
    <row r="108" spans="2:15" ht="12" customHeight="1" x14ac:dyDescent="0.3">
      <c r="B108" s="3">
        <f t="shared" si="20"/>
        <v>89</v>
      </c>
      <c r="C108" s="10">
        <f t="shared" si="21"/>
        <v>48335</v>
      </c>
      <c r="D108" s="14">
        <f t="shared" si="22"/>
        <v>197403.8934358613</v>
      </c>
      <c r="E108" s="14">
        <f t="shared" si="13"/>
        <v>677.32882619967404</v>
      </c>
      <c r="F108" s="14">
        <f t="shared" si="14"/>
        <v>567.53619362810127</v>
      </c>
      <c r="G108" s="14">
        <f t="shared" si="15"/>
        <v>62.5</v>
      </c>
      <c r="H108" s="14">
        <f t="shared" si="16"/>
        <v>1244.8650198277753</v>
      </c>
      <c r="I108" s="14">
        <f t="shared" si="17"/>
        <v>1307.3650198277753</v>
      </c>
      <c r="J108" s="2"/>
      <c r="K108" s="15">
        <f t="shared" si="18"/>
        <v>0.21309374156135338</v>
      </c>
      <c r="L108" s="24">
        <f t="shared" si="23"/>
        <v>53273.435390338345</v>
      </c>
      <c r="M108" s="15">
        <f t="shared" si="19"/>
        <v>0.46589811722076213</v>
      </c>
      <c r="N108" s="24">
        <f t="shared" si="24"/>
        <v>57519.551374333641</v>
      </c>
      <c r="O108" s="15">
        <f t="shared" si="25"/>
        <v>0.51916238612203047</v>
      </c>
    </row>
    <row r="109" spans="2:15" ht="12" customHeight="1" x14ac:dyDescent="0.3">
      <c r="B109" s="3">
        <f t="shared" si="20"/>
        <v>90</v>
      </c>
      <c r="C109" s="10">
        <f t="shared" si="21"/>
        <v>48366</v>
      </c>
      <c r="D109" s="14">
        <f t="shared" si="22"/>
        <v>196726.56460966164</v>
      </c>
      <c r="E109" s="14">
        <f t="shared" si="13"/>
        <v>679.27614657499805</v>
      </c>
      <c r="F109" s="14">
        <f t="shared" si="14"/>
        <v>565.58887325277726</v>
      </c>
      <c r="G109" s="14">
        <f t="shared" si="15"/>
        <v>62.5</v>
      </c>
      <c r="H109" s="14">
        <f t="shared" si="16"/>
        <v>1244.8650198277753</v>
      </c>
      <c r="I109" s="14">
        <f t="shared" si="17"/>
        <v>1307.3650198277753</v>
      </c>
      <c r="J109" s="2"/>
      <c r="K109" s="15">
        <f t="shared" si="18"/>
        <v>0.21581084614765339</v>
      </c>
      <c r="L109" s="24">
        <f t="shared" si="23"/>
        <v>53952.711536913346</v>
      </c>
      <c r="M109" s="15">
        <f t="shared" si="19"/>
        <v>0.47047928631672037</v>
      </c>
      <c r="N109" s="24">
        <f t="shared" si="24"/>
        <v>58085.140247586416</v>
      </c>
      <c r="O109" s="15">
        <f t="shared" si="25"/>
        <v>0.51844210971940818</v>
      </c>
    </row>
    <row r="110" spans="2:15" ht="12" customHeight="1" x14ac:dyDescent="0.3">
      <c r="B110" s="3">
        <f t="shared" si="20"/>
        <v>91</v>
      </c>
      <c r="C110" s="10">
        <f t="shared" si="21"/>
        <v>48396</v>
      </c>
      <c r="D110" s="14">
        <f t="shared" si="22"/>
        <v>196047.28846308665</v>
      </c>
      <c r="E110" s="14">
        <f t="shared" si="13"/>
        <v>681.22906549640118</v>
      </c>
      <c r="F110" s="14">
        <f t="shared" si="14"/>
        <v>563.63595433137414</v>
      </c>
      <c r="G110" s="14">
        <f t="shared" si="15"/>
        <v>62.5</v>
      </c>
      <c r="H110" s="14">
        <f t="shared" si="16"/>
        <v>1244.8650198277753</v>
      </c>
      <c r="I110" s="14">
        <f t="shared" si="17"/>
        <v>1307.3650198277753</v>
      </c>
      <c r="J110" s="2"/>
      <c r="K110" s="15">
        <f t="shared" si="18"/>
        <v>0.21853576240963898</v>
      </c>
      <c r="L110" s="24">
        <f t="shared" si="23"/>
        <v>54633.940602409748</v>
      </c>
      <c r="M110" s="15">
        <f t="shared" si="19"/>
        <v>0.47504463711738898</v>
      </c>
      <c r="N110" s="24">
        <f t="shared" si="24"/>
        <v>58648.77620191779</v>
      </c>
      <c r="O110" s="15">
        <f t="shared" si="25"/>
        <v>0.51772042423048015</v>
      </c>
    </row>
    <row r="111" spans="2:15" ht="12" customHeight="1" x14ac:dyDescent="0.3">
      <c r="B111" s="3">
        <f t="shared" si="20"/>
        <v>92</v>
      </c>
      <c r="C111" s="10">
        <f t="shared" si="21"/>
        <v>48427</v>
      </c>
      <c r="D111" s="14">
        <f t="shared" si="22"/>
        <v>195366.05939759026</v>
      </c>
      <c r="E111" s="14">
        <f t="shared" si="13"/>
        <v>683.1875990597033</v>
      </c>
      <c r="F111" s="14">
        <f t="shared" si="14"/>
        <v>561.67742076807201</v>
      </c>
      <c r="G111" s="14">
        <f t="shared" si="15"/>
        <v>62.5</v>
      </c>
      <c r="H111" s="14">
        <f t="shared" si="16"/>
        <v>1244.8650198277753</v>
      </c>
      <c r="I111" s="14">
        <f t="shared" si="17"/>
        <v>1307.3650198277753</v>
      </c>
      <c r="J111" s="2"/>
      <c r="K111" s="15">
        <f t="shared" si="18"/>
        <v>0.22126851280587781</v>
      </c>
      <c r="L111" s="24">
        <f t="shared" si="23"/>
        <v>55317.128201469452</v>
      </c>
      <c r="M111" s="15">
        <f t="shared" si="19"/>
        <v>0.47959412414516905</v>
      </c>
      <c r="N111" s="24">
        <f t="shared" si="24"/>
        <v>59210.453622685862</v>
      </c>
      <c r="O111" s="15">
        <f t="shared" si="25"/>
        <v>0.51699732657934827</v>
      </c>
    </row>
    <row r="112" spans="2:15" ht="15" customHeight="1" x14ac:dyDescent="0.3">
      <c r="B112" s="3">
        <f t="shared" si="20"/>
        <v>93</v>
      </c>
      <c r="C112" s="10">
        <f t="shared" si="21"/>
        <v>48458</v>
      </c>
      <c r="D112" s="14">
        <f t="shared" si="22"/>
        <v>194682.87179853057</v>
      </c>
      <c r="E112" s="14">
        <f t="shared" si="13"/>
        <v>685.15176340699986</v>
      </c>
      <c r="F112" s="14">
        <f t="shared" si="14"/>
        <v>559.71325642077545</v>
      </c>
      <c r="G112" s="14">
        <f t="shared" si="15"/>
        <v>62.5</v>
      </c>
      <c r="H112" s="14">
        <f t="shared" si="16"/>
        <v>1244.8650198277753</v>
      </c>
      <c r="I112" s="14">
        <f t="shared" si="17"/>
        <v>1307.3650198277753</v>
      </c>
      <c r="J112" s="2"/>
      <c r="K112" s="15">
        <f t="shared" si="18"/>
        <v>0.22400911985950581</v>
      </c>
      <c r="L112" s="24">
        <f t="shared" si="23"/>
        <v>56002.279964876449</v>
      </c>
      <c r="M112" s="15">
        <f t="shared" si="19"/>
        <v>0.48412770179171344</v>
      </c>
      <c r="N112" s="24">
        <f t="shared" si="24"/>
        <v>59770.16687910664</v>
      </c>
      <c r="O112" s="15">
        <f t="shared" si="25"/>
        <v>0.51627281368298217</v>
      </c>
    </row>
    <row r="113" spans="2:15" ht="15" customHeight="1" x14ac:dyDescent="0.3">
      <c r="B113" s="3">
        <f t="shared" si="20"/>
        <v>94</v>
      </c>
      <c r="C113" s="10">
        <f t="shared" si="21"/>
        <v>48488</v>
      </c>
      <c r="D113" s="14">
        <f t="shared" si="22"/>
        <v>193997.72003512358</v>
      </c>
      <c r="E113" s="14">
        <f t="shared" si="13"/>
        <v>687.12157472679496</v>
      </c>
      <c r="F113" s="14">
        <f t="shared" si="14"/>
        <v>557.74344510098035</v>
      </c>
      <c r="G113" s="14">
        <f t="shared" si="15"/>
        <v>62.5</v>
      </c>
      <c r="H113" s="14">
        <f t="shared" si="16"/>
        <v>1244.8650198277753</v>
      </c>
      <c r="I113" s="14">
        <f t="shared" si="17"/>
        <v>1307.3650198277753</v>
      </c>
      <c r="J113" s="2"/>
      <c r="K113" s="15">
        <f t="shared" si="18"/>
        <v>0.22675760615841298</v>
      </c>
      <c r="L113" s="24">
        <f t="shared" si="23"/>
        <v>56689.401539603241</v>
      </c>
      <c r="M113" s="15">
        <f t="shared" si="19"/>
        <v>0.4886453243175512</v>
      </c>
      <c r="N113" s="24">
        <f t="shared" si="24"/>
        <v>60327.910324207623</v>
      </c>
      <c r="O113" s="15">
        <f t="shared" si="25"/>
        <v>0.51554688245120095</v>
      </c>
    </row>
    <row r="114" spans="2:15" ht="15" customHeight="1" x14ac:dyDescent="0.3">
      <c r="B114" s="3">
        <f t="shared" si="20"/>
        <v>95</v>
      </c>
      <c r="C114" s="10">
        <f t="shared" si="21"/>
        <v>48519</v>
      </c>
      <c r="D114" s="14">
        <f t="shared" si="22"/>
        <v>193310.59846039678</v>
      </c>
      <c r="E114" s="14">
        <f t="shared" si="13"/>
        <v>689.0970492541345</v>
      </c>
      <c r="F114" s="14">
        <f t="shared" si="14"/>
        <v>555.76797057364081</v>
      </c>
      <c r="G114" s="14">
        <f t="shared" si="15"/>
        <v>62.5</v>
      </c>
      <c r="H114" s="14">
        <f t="shared" si="16"/>
        <v>1244.8650198277753</v>
      </c>
      <c r="I114" s="14">
        <f t="shared" si="17"/>
        <v>1307.3650198277753</v>
      </c>
      <c r="J114" s="2"/>
      <c r="K114" s="15">
        <f t="shared" si="18"/>
        <v>0.22951399435542949</v>
      </c>
      <c r="L114" s="24">
        <f t="shared" si="23"/>
        <v>57378.498588857372</v>
      </c>
      <c r="M114" s="15">
        <f t="shared" si="19"/>
        <v>0.49314694585171009</v>
      </c>
      <c r="N114" s="24">
        <f t="shared" si="24"/>
        <v>60883.678294781261</v>
      </c>
      <c r="O114" s="15">
        <f t="shared" si="25"/>
        <v>0.51481952978665668</v>
      </c>
    </row>
    <row r="115" spans="2:15" ht="15" customHeight="1" x14ac:dyDescent="0.3">
      <c r="B115" s="3">
        <f t="shared" si="20"/>
        <v>96</v>
      </c>
      <c r="C115" s="10">
        <f t="shared" si="21"/>
        <v>48549</v>
      </c>
      <c r="D115" s="14">
        <f t="shared" si="22"/>
        <v>192621.50141114264</v>
      </c>
      <c r="E115" s="14">
        <f t="shared" si="13"/>
        <v>691.07820327074012</v>
      </c>
      <c r="F115" s="14">
        <f t="shared" si="14"/>
        <v>553.78681655703519</v>
      </c>
      <c r="G115" s="14">
        <f t="shared" si="15"/>
        <v>62.5</v>
      </c>
      <c r="H115" s="14">
        <f t="shared" si="16"/>
        <v>1244.8650198277753</v>
      </c>
      <c r="I115" s="14">
        <f t="shared" si="17"/>
        <v>1307.3650198277753</v>
      </c>
      <c r="J115" s="2"/>
      <c r="K115" s="15">
        <f t="shared" si="18"/>
        <v>0.23227830716851247</v>
      </c>
      <c r="L115" s="24">
        <f t="shared" si="23"/>
        <v>58069.576792128115</v>
      </c>
      <c r="M115" s="15">
        <f t="shared" si="19"/>
        <v>0.49763252039133926</v>
      </c>
      <c r="N115" s="24">
        <f t="shared" si="24"/>
        <v>61437.465111338293</v>
      </c>
      <c r="O115" s="15">
        <f t="shared" si="25"/>
        <v>0.51409075258481685</v>
      </c>
    </row>
    <row r="116" spans="2:15" ht="15" customHeight="1" x14ac:dyDescent="0.3">
      <c r="B116" s="3">
        <f t="shared" si="20"/>
        <v>97</v>
      </c>
      <c r="C116" s="10">
        <f t="shared" si="21"/>
        <v>48580</v>
      </c>
      <c r="D116" s="14">
        <f t="shared" si="22"/>
        <v>191930.42320787191</v>
      </c>
      <c r="E116" s="14">
        <f t="shared" si="13"/>
        <v>693.06505310514353</v>
      </c>
      <c r="F116" s="14">
        <f t="shared" si="14"/>
        <v>551.79996672263178</v>
      </c>
      <c r="G116" s="14">
        <f t="shared" si="15"/>
        <v>62.5</v>
      </c>
      <c r="H116" s="14">
        <f t="shared" si="16"/>
        <v>1244.8650198277753</v>
      </c>
      <c r="I116" s="14">
        <f t="shared" si="17"/>
        <v>1307.3650198277753</v>
      </c>
      <c r="J116" s="2"/>
      <c r="K116" s="15">
        <f t="shared" si="18"/>
        <v>0.23505056738093302</v>
      </c>
      <c r="L116" s="24">
        <f t="shared" si="23"/>
        <v>58762.641845233258</v>
      </c>
      <c r="M116" s="15">
        <f t="shared" si="19"/>
        <v>0.50210200180132936</v>
      </c>
      <c r="N116" s="24">
        <f t="shared" si="24"/>
        <v>61989.265078060926</v>
      </c>
      <c r="O116" s="15">
        <f t="shared" si="25"/>
        <v>0.51336054773394735</v>
      </c>
    </row>
    <row r="117" spans="2:15" ht="15" customHeight="1" x14ac:dyDescent="0.3">
      <c r="B117" s="3">
        <f t="shared" si="20"/>
        <v>98</v>
      </c>
      <c r="C117" s="10">
        <f t="shared" si="21"/>
        <v>48611</v>
      </c>
      <c r="D117" s="14">
        <f t="shared" si="22"/>
        <v>191237.35815476676</v>
      </c>
      <c r="E117" s="14">
        <f t="shared" si="13"/>
        <v>695.05761513282084</v>
      </c>
      <c r="F117" s="14">
        <f t="shared" si="14"/>
        <v>549.80740469495447</v>
      </c>
      <c r="G117" s="14">
        <f t="shared" si="15"/>
        <v>62.5</v>
      </c>
      <c r="H117" s="14">
        <f t="shared" si="16"/>
        <v>1244.8650198277753</v>
      </c>
      <c r="I117" s="14">
        <f t="shared" si="17"/>
        <v>1307.3650198277753</v>
      </c>
      <c r="J117" s="2"/>
      <c r="K117" s="15">
        <f t="shared" si="18"/>
        <v>0.23783079784146433</v>
      </c>
      <c r="L117" s="24">
        <f t="shared" si="23"/>
        <v>59457.699460366079</v>
      </c>
      <c r="M117" s="15">
        <f t="shared" si="19"/>
        <v>0.50655534381393263</v>
      </c>
      <c r="N117" s="24">
        <f t="shared" si="24"/>
        <v>62539.072482755881</v>
      </c>
      <c r="O117" s="15">
        <f t="shared" si="25"/>
        <v>0.51262891211509443</v>
      </c>
    </row>
    <row r="118" spans="2:15" ht="15" customHeight="1" x14ac:dyDescent="0.3">
      <c r="B118" s="3">
        <f t="shared" si="20"/>
        <v>99</v>
      </c>
      <c r="C118" s="10">
        <f t="shared" si="21"/>
        <v>48639</v>
      </c>
      <c r="D118" s="14">
        <f t="shared" si="22"/>
        <v>190542.30053963393</v>
      </c>
      <c r="E118" s="14">
        <f t="shared" si="13"/>
        <v>697.05590577632768</v>
      </c>
      <c r="F118" s="14">
        <f t="shared" si="14"/>
        <v>547.80911405144764</v>
      </c>
      <c r="G118" s="14">
        <f t="shared" si="15"/>
        <v>62.5</v>
      </c>
      <c r="H118" s="14">
        <f t="shared" si="16"/>
        <v>1244.8650198277753</v>
      </c>
      <c r="I118" s="14">
        <f t="shared" si="17"/>
        <v>1307.3650198277753</v>
      </c>
      <c r="J118" s="2"/>
      <c r="K118" s="15">
        <f t="shared" si="18"/>
        <v>0.24061902146456965</v>
      </c>
      <c r="L118" s="24">
        <f t="shared" si="23"/>
        <v>60154.75536614241</v>
      </c>
      <c r="M118" s="15">
        <f t="shared" si="19"/>
        <v>0.51099250002838159</v>
      </c>
      <c r="N118" s="24">
        <f t="shared" si="24"/>
        <v>63086.881596807325</v>
      </c>
      <c r="O118" s="15">
        <f t="shared" si="25"/>
        <v>0.511895842602068</v>
      </c>
    </row>
    <row r="119" spans="2:15" ht="15" customHeight="1" x14ac:dyDescent="0.3">
      <c r="B119" s="3">
        <f t="shared" si="20"/>
        <v>100</v>
      </c>
      <c r="C119" s="10">
        <f t="shared" si="21"/>
        <v>48670</v>
      </c>
      <c r="D119" s="14">
        <f t="shared" si="22"/>
        <v>189845.2446338576</v>
      </c>
      <c r="E119" s="14">
        <f t="shared" si="13"/>
        <v>699.05994150543472</v>
      </c>
      <c r="F119" s="14">
        <f t="shared" si="14"/>
        <v>545.80507832234059</v>
      </c>
      <c r="G119" s="14">
        <f t="shared" si="15"/>
        <v>62.5</v>
      </c>
      <c r="H119" s="14">
        <f t="shared" si="16"/>
        <v>1244.8650198277753</v>
      </c>
      <c r="I119" s="14">
        <f t="shared" si="17"/>
        <v>1307.3650198277753</v>
      </c>
      <c r="J119" s="2"/>
      <c r="K119" s="15">
        <f t="shared" si="18"/>
        <v>0.24341526123059137</v>
      </c>
      <c r="L119" s="24">
        <f t="shared" si="23"/>
        <v>60853.815307647841</v>
      </c>
      <c r="M119" s="15">
        <f t="shared" si="19"/>
        <v>0.5154134239105066</v>
      </c>
      <c r="N119" s="24">
        <f t="shared" si="24"/>
        <v>63632.686675129662</v>
      </c>
      <c r="O119" s="15">
        <f t="shared" si="25"/>
        <v>0.51116133606142411</v>
      </c>
    </row>
    <row r="120" spans="2:15" ht="15" customHeight="1" x14ac:dyDescent="0.3">
      <c r="B120" s="3">
        <f t="shared" si="20"/>
        <v>101</v>
      </c>
      <c r="C120" s="10">
        <f t="shared" si="21"/>
        <v>48700</v>
      </c>
      <c r="D120" s="14">
        <f t="shared" si="22"/>
        <v>189146.18469235217</v>
      </c>
      <c r="E120" s="14">
        <f t="shared" si="13"/>
        <v>701.06973883726278</v>
      </c>
      <c r="F120" s="14">
        <f t="shared" si="14"/>
        <v>543.79528099051254</v>
      </c>
      <c r="G120" s="14">
        <f t="shared" si="15"/>
        <v>62.5</v>
      </c>
      <c r="H120" s="14">
        <f t="shared" si="16"/>
        <v>1244.8650198277753</v>
      </c>
      <c r="I120" s="14">
        <f t="shared" si="17"/>
        <v>1307.3650198277753</v>
      </c>
      <c r="J120" s="2"/>
      <c r="K120" s="15">
        <f t="shared" si="18"/>
        <v>0.24621954018594042</v>
      </c>
      <c r="L120" s="24">
        <f t="shared" si="23"/>
        <v>61554.885046485106</v>
      </c>
      <c r="M120" s="15">
        <f t="shared" si="19"/>
        <v>0.51981806879235215</v>
      </c>
      <c r="N120" s="24">
        <f t="shared" si="24"/>
        <v>64176.481956120173</v>
      </c>
      <c r="O120" s="15">
        <f t="shared" si="25"/>
        <v>0.51042538935244675</v>
      </c>
    </row>
    <row r="121" spans="2:15" ht="15" customHeight="1" x14ac:dyDescent="0.3">
      <c r="B121" s="3">
        <f t="shared" si="20"/>
        <v>102</v>
      </c>
      <c r="C121" s="10">
        <f t="shared" si="21"/>
        <v>48731</v>
      </c>
      <c r="D121" s="14">
        <f t="shared" si="22"/>
        <v>188445.11495351492</v>
      </c>
      <c r="E121" s="14">
        <f t="shared" si="13"/>
        <v>703.08531433641986</v>
      </c>
      <c r="F121" s="14">
        <f t="shared" si="14"/>
        <v>541.77970549135546</v>
      </c>
      <c r="G121" s="14">
        <f t="shared" si="15"/>
        <v>62.5</v>
      </c>
      <c r="H121" s="14">
        <f t="shared" si="16"/>
        <v>1244.8650198277753</v>
      </c>
      <c r="I121" s="14">
        <f t="shared" si="17"/>
        <v>1307.3650198277753</v>
      </c>
      <c r="J121" s="2"/>
      <c r="K121" s="15">
        <f t="shared" si="18"/>
        <v>0.24903188144328611</v>
      </c>
      <c r="L121" s="24">
        <f t="shared" si="23"/>
        <v>62257.970360821528</v>
      </c>
      <c r="M121" s="15">
        <f t="shared" si="19"/>
        <v>0.52420638787179263</v>
      </c>
      <c r="N121" s="24">
        <f t="shared" si="24"/>
        <v>64718.261661611527</v>
      </c>
      <c r="O121" s="15">
        <f t="shared" si="25"/>
        <v>0.50968799932713138</v>
      </c>
    </row>
    <row r="122" spans="2:15" ht="15" customHeight="1" x14ac:dyDescent="0.3">
      <c r="B122" s="3">
        <f t="shared" si="20"/>
        <v>103</v>
      </c>
      <c r="C122" s="10">
        <f t="shared" si="21"/>
        <v>48761</v>
      </c>
      <c r="D122" s="14">
        <f t="shared" si="22"/>
        <v>187742.02963917851</v>
      </c>
      <c r="E122" s="14">
        <f t="shared" si="13"/>
        <v>705.10668461513706</v>
      </c>
      <c r="F122" s="14">
        <f t="shared" si="14"/>
        <v>539.75833521263826</v>
      </c>
      <c r="G122" s="14">
        <f t="shared" si="15"/>
        <v>62.5</v>
      </c>
      <c r="H122" s="14">
        <f t="shared" si="16"/>
        <v>1244.8650198277753</v>
      </c>
      <c r="I122" s="14">
        <f t="shared" si="17"/>
        <v>1307.3650198277753</v>
      </c>
      <c r="J122" s="2"/>
      <c r="K122" s="15">
        <f t="shared" si="18"/>
        <v>0.25185230818174664</v>
      </c>
      <c r="L122" s="24">
        <f t="shared" si="23"/>
        <v>62963.077045436665</v>
      </c>
      <c r="M122" s="15">
        <f t="shared" si="19"/>
        <v>0.52857833421214584</v>
      </c>
      <c r="N122" s="24">
        <f t="shared" si="24"/>
        <v>65258.019996824165</v>
      </c>
      <c r="O122" s="15">
        <f t="shared" si="25"/>
        <v>0.50894916283016634</v>
      </c>
    </row>
    <row r="123" spans="2:15" ht="15" customHeight="1" x14ac:dyDescent="0.3">
      <c r="B123" s="3">
        <f t="shared" si="20"/>
        <v>104</v>
      </c>
      <c r="C123" s="10">
        <f t="shared" si="21"/>
        <v>48792</v>
      </c>
      <c r="D123" s="14">
        <f t="shared" si="22"/>
        <v>187036.92295456337</v>
      </c>
      <c r="E123" s="14">
        <f t="shared" si="13"/>
        <v>707.13386633340554</v>
      </c>
      <c r="F123" s="14">
        <f t="shared" si="14"/>
        <v>537.73115349436978</v>
      </c>
      <c r="G123" s="14">
        <f t="shared" si="15"/>
        <v>62.5</v>
      </c>
      <c r="H123" s="14">
        <f t="shared" si="16"/>
        <v>1244.8650198277753</v>
      </c>
      <c r="I123" s="14">
        <f t="shared" si="17"/>
        <v>1307.3650198277753</v>
      </c>
      <c r="J123" s="2"/>
      <c r="K123" s="15">
        <f t="shared" si="18"/>
        <v>0.25468084364708027</v>
      </c>
      <c r="L123" s="24">
        <f t="shared" si="23"/>
        <v>63670.210911770067</v>
      </c>
      <c r="M123" s="15">
        <f t="shared" si="19"/>
        <v>0.53293386074178717</v>
      </c>
      <c r="N123" s="24">
        <f t="shared" si="24"/>
        <v>65795.751150318538</v>
      </c>
      <c r="O123" s="15">
        <f t="shared" si="25"/>
        <v>0.50820887669891612</v>
      </c>
    </row>
    <row r="124" spans="2:15" ht="15" customHeight="1" x14ac:dyDescent="0.3">
      <c r="B124" s="3">
        <f t="shared" si="20"/>
        <v>105</v>
      </c>
      <c r="C124" s="10">
        <f t="shared" si="21"/>
        <v>48823</v>
      </c>
      <c r="D124" s="14">
        <f t="shared" si="22"/>
        <v>186329.78908822997</v>
      </c>
      <c r="E124" s="14">
        <f t="shared" si="13"/>
        <v>709.16687619911409</v>
      </c>
      <c r="F124" s="14">
        <f t="shared" si="14"/>
        <v>535.69814362866123</v>
      </c>
      <c r="G124" s="14">
        <f t="shared" si="15"/>
        <v>62.5</v>
      </c>
      <c r="H124" s="14">
        <f t="shared" si="16"/>
        <v>1244.8650198277753</v>
      </c>
      <c r="I124" s="14">
        <f t="shared" si="17"/>
        <v>1307.3650198277753</v>
      </c>
      <c r="J124" s="2"/>
      <c r="K124" s="15">
        <f t="shared" si="18"/>
        <v>0.25751751115187671</v>
      </c>
      <c r="L124" s="24">
        <f t="shared" si="23"/>
        <v>64379.377787969184</v>
      </c>
      <c r="M124" s="15">
        <f t="shared" si="19"/>
        <v>0.53727292025376072</v>
      </c>
      <c r="N124" s="24">
        <f t="shared" si="24"/>
        <v>66331.449293947197</v>
      </c>
      <c r="O124" s="15">
        <f t="shared" si="25"/>
        <v>0.50746713776340291</v>
      </c>
    </row>
    <row r="125" spans="2:15" ht="15" customHeight="1" x14ac:dyDescent="0.3">
      <c r="B125" s="3">
        <f t="shared" si="20"/>
        <v>106</v>
      </c>
      <c r="C125" s="10">
        <f t="shared" si="21"/>
        <v>48853</v>
      </c>
      <c r="D125" s="14">
        <f t="shared" si="22"/>
        <v>185620.62221203087</v>
      </c>
      <c r="E125" s="14">
        <f t="shared" si="13"/>
        <v>711.20573096818646</v>
      </c>
      <c r="F125" s="14">
        <f t="shared" si="14"/>
        <v>533.65928885958886</v>
      </c>
      <c r="G125" s="14">
        <f t="shared" si="15"/>
        <v>62.5</v>
      </c>
      <c r="H125" s="14">
        <f t="shared" si="16"/>
        <v>1244.8650198277753</v>
      </c>
      <c r="I125" s="14">
        <f t="shared" si="17"/>
        <v>1307.3650198277753</v>
      </c>
      <c r="J125" s="2"/>
      <c r="K125" s="15">
        <f t="shared" si="18"/>
        <v>0.26036233407574949</v>
      </c>
      <c r="L125" s="24">
        <f t="shared" si="23"/>
        <v>65090.583518937368</v>
      </c>
      <c r="M125" s="15">
        <f t="shared" si="19"/>
        <v>0.54159546540539061</v>
      </c>
      <c r="N125" s="24">
        <f t="shared" si="24"/>
        <v>66865.108582806788</v>
      </c>
      <c r="O125" s="15">
        <f t="shared" si="25"/>
        <v>0.50672394284628963</v>
      </c>
    </row>
    <row r="126" spans="2:15" ht="15" customHeight="1" x14ac:dyDescent="0.3">
      <c r="B126" s="3">
        <f t="shared" si="20"/>
        <v>107</v>
      </c>
      <c r="C126" s="10">
        <f t="shared" si="21"/>
        <v>48884</v>
      </c>
      <c r="D126" s="14">
        <f t="shared" si="22"/>
        <v>184909.41648106268</v>
      </c>
      <c r="E126" s="14">
        <f t="shared" si="13"/>
        <v>713.25044744472007</v>
      </c>
      <c r="F126" s="14">
        <f t="shared" si="14"/>
        <v>531.61457238305525</v>
      </c>
      <c r="G126" s="14">
        <f t="shared" si="15"/>
        <v>62.5</v>
      </c>
      <c r="H126" s="14">
        <f t="shared" si="16"/>
        <v>1244.8650198277753</v>
      </c>
      <c r="I126" s="14">
        <f t="shared" si="17"/>
        <v>1307.3650198277753</v>
      </c>
      <c r="J126" s="2"/>
      <c r="K126" s="15">
        <f t="shared" si="18"/>
        <v>0.26321533586552837</v>
      </c>
      <c r="L126" s="24">
        <f t="shared" si="23"/>
        <v>65803.833966382095</v>
      </c>
      <c r="M126" s="15">
        <f t="shared" si="19"/>
        <v>0.54590144871789092</v>
      </c>
      <c r="N126" s="24">
        <f t="shared" si="24"/>
        <v>67396.723155189844</v>
      </c>
      <c r="O126" s="15">
        <f t="shared" si="25"/>
        <v>0.50597928876286125</v>
      </c>
    </row>
    <row r="127" spans="2:15" ht="15" customHeight="1" x14ac:dyDescent="0.3">
      <c r="B127" s="3">
        <f t="shared" si="20"/>
        <v>108</v>
      </c>
      <c r="C127" s="10">
        <f t="shared" si="21"/>
        <v>48914</v>
      </c>
      <c r="D127" s="14">
        <f t="shared" si="22"/>
        <v>184196.16603361795</v>
      </c>
      <c r="E127" s="14">
        <f t="shared" si="13"/>
        <v>715.30104248112366</v>
      </c>
      <c r="F127" s="14">
        <f t="shared" si="14"/>
        <v>529.56397734665165</v>
      </c>
      <c r="G127" s="14">
        <f t="shared" si="15"/>
        <v>62.5</v>
      </c>
      <c r="H127" s="14">
        <f t="shared" si="16"/>
        <v>1244.8650198277753</v>
      </c>
      <c r="I127" s="14">
        <f t="shared" si="17"/>
        <v>1307.3650198277753</v>
      </c>
      <c r="J127" s="2"/>
      <c r="K127" s="15">
        <f t="shared" si="18"/>
        <v>0.26607654003545289</v>
      </c>
      <c r="L127" s="24">
        <f t="shared" si="23"/>
        <v>66519.135008863217</v>
      </c>
      <c r="M127" s="15">
        <f t="shared" si="19"/>
        <v>0.55019082257597418</v>
      </c>
      <c r="N127" s="24">
        <f t="shared" si="24"/>
        <v>67926.287132536498</v>
      </c>
      <c r="O127" s="15">
        <f t="shared" si="25"/>
        <v>0.50523317232100828</v>
      </c>
    </row>
    <row r="128" spans="2:15" ht="15" customHeight="1" x14ac:dyDescent="0.3">
      <c r="B128" s="3">
        <f t="shared" si="20"/>
        <v>109</v>
      </c>
      <c r="C128" s="10">
        <f t="shared" si="21"/>
        <v>48945</v>
      </c>
      <c r="D128" s="14">
        <f t="shared" si="22"/>
        <v>183480.86499113683</v>
      </c>
      <c r="E128" s="14">
        <f t="shared" si="13"/>
        <v>717.35753297825693</v>
      </c>
      <c r="F128" s="14">
        <f t="shared" si="14"/>
        <v>527.50748684951839</v>
      </c>
      <c r="G128" s="14">
        <f t="shared" si="15"/>
        <v>62.5</v>
      </c>
      <c r="H128" s="14">
        <f t="shared" si="16"/>
        <v>1244.8650198277753</v>
      </c>
      <c r="I128" s="14">
        <f t="shared" si="17"/>
        <v>1307.3650198277753</v>
      </c>
      <c r="J128" s="2"/>
      <c r="K128" s="15">
        <f t="shared" si="18"/>
        <v>0.26894597016736593</v>
      </c>
      <c r="L128" s="24">
        <f t="shared" si="23"/>
        <v>67236.492541841479</v>
      </c>
      <c r="M128" s="15">
        <f t="shared" si="19"/>
        <v>0.55446353922745895</v>
      </c>
      <c r="N128" s="24">
        <f t="shared" si="24"/>
        <v>68453.794619386012</v>
      </c>
      <c r="O128" s="15">
        <f t="shared" si="25"/>
        <v>0.50448559032120743</v>
      </c>
    </row>
    <row r="129" spans="2:15" ht="15" customHeight="1" x14ac:dyDescent="0.3">
      <c r="B129" s="3">
        <f t="shared" si="20"/>
        <v>110</v>
      </c>
      <c r="C129" s="10">
        <f t="shared" si="21"/>
        <v>48976</v>
      </c>
      <c r="D129" s="14">
        <f t="shared" si="22"/>
        <v>182763.50745815856</v>
      </c>
      <c r="E129" s="14">
        <f t="shared" si="13"/>
        <v>719.41993588556943</v>
      </c>
      <c r="F129" s="14">
        <f t="shared" si="14"/>
        <v>525.44508394220588</v>
      </c>
      <c r="G129" s="14">
        <f t="shared" si="15"/>
        <v>62.5</v>
      </c>
      <c r="H129" s="14">
        <f t="shared" si="16"/>
        <v>1244.8650198277753</v>
      </c>
      <c r="I129" s="14">
        <f t="shared" si="17"/>
        <v>1307.3650198277753</v>
      </c>
      <c r="J129" s="2"/>
      <c r="K129" s="15">
        <f t="shared" si="18"/>
        <v>0.27182364991090818</v>
      </c>
      <c r="L129" s="24">
        <f t="shared" si="23"/>
        <v>67955.912477727048</v>
      </c>
      <c r="M129" s="15">
        <f t="shared" si="19"/>
        <v>0.55871955078287616</v>
      </c>
      <c r="N129" s="24">
        <f t="shared" si="24"/>
        <v>68979.239703328218</v>
      </c>
      <c r="O129" s="15">
        <f t="shared" si="25"/>
        <v>0.50373653955650521</v>
      </c>
    </row>
    <row r="130" spans="2:15" ht="15" customHeight="1" x14ac:dyDescent="0.3">
      <c r="B130" s="3">
        <f t="shared" si="20"/>
        <v>111</v>
      </c>
      <c r="C130" s="10">
        <f t="shared" si="21"/>
        <v>49004</v>
      </c>
      <c r="D130" s="14">
        <f t="shared" si="22"/>
        <v>182044.08752227301</v>
      </c>
      <c r="E130" s="14">
        <f t="shared" si="13"/>
        <v>721.48826820124043</v>
      </c>
      <c r="F130" s="14">
        <f t="shared" si="14"/>
        <v>523.37675162653488</v>
      </c>
      <c r="G130" s="14">
        <f t="shared" si="15"/>
        <v>62.5</v>
      </c>
      <c r="H130" s="14">
        <f t="shared" si="16"/>
        <v>1244.8650198277753</v>
      </c>
      <c r="I130" s="14">
        <f t="shared" si="17"/>
        <v>1307.3650198277753</v>
      </c>
      <c r="J130" s="2"/>
      <c r="K130" s="15">
        <f t="shared" si="18"/>
        <v>0.27470960298371316</v>
      </c>
      <c r="L130" s="24">
        <f t="shared" si="23"/>
        <v>68677.400745928288</v>
      </c>
      <c r="M130" s="15">
        <f t="shared" si="19"/>
        <v>0.56295880921507468</v>
      </c>
      <c r="N130" s="24">
        <f t="shared" si="24"/>
        <v>69502.616454954754</v>
      </c>
      <c r="O130" s="15">
        <f t="shared" si="25"/>
        <v>0.50298601681249899</v>
      </c>
    </row>
    <row r="131" spans="2:15" ht="15" customHeight="1" x14ac:dyDescent="0.3">
      <c r="B131" s="3">
        <f t="shared" si="20"/>
        <v>112</v>
      </c>
      <c r="C131" s="10">
        <f t="shared" si="21"/>
        <v>49035</v>
      </c>
      <c r="D131" s="14">
        <f t="shared" si="22"/>
        <v>181322.59925407177</v>
      </c>
      <c r="E131" s="14">
        <f t="shared" si="13"/>
        <v>723.56254697231896</v>
      </c>
      <c r="F131" s="14">
        <f t="shared" si="14"/>
        <v>521.30247285545636</v>
      </c>
      <c r="G131" s="14">
        <f t="shared" si="15"/>
        <v>62.5</v>
      </c>
      <c r="H131" s="14">
        <f t="shared" si="16"/>
        <v>1244.8650198277753</v>
      </c>
      <c r="I131" s="14">
        <f t="shared" si="17"/>
        <v>1307.3650198277753</v>
      </c>
      <c r="J131" s="2"/>
      <c r="K131" s="15">
        <f t="shared" si="18"/>
        <v>0.27760385317160241</v>
      </c>
      <c r="L131" s="24">
        <f t="shared" si="23"/>
        <v>69400.963292900604</v>
      </c>
      <c r="M131" s="15">
        <f t="shared" si="19"/>
        <v>0.56718126635882526</v>
      </c>
      <c r="N131" s="24">
        <f t="shared" si="24"/>
        <v>70023.918927810213</v>
      </c>
      <c r="O131" s="15">
        <f t="shared" si="25"/>
        <v>0.50223401886731911</v>
      </c>
    </row>
    <row r="132" spans="2:15" ht="15" customHeight="1" x14ac:dyDescent="0.3">
      <c r="B132" s="3">
        <f t="shared" si="20"/>
        <v>113</v>
      </c>
      <c r="C132" s="10">
        <f t="shared" si="21"/>
        <v>49065</v>
      </c>
      <c r="D132" s="14">
        <f t="shared" si="22"/>
        <v>180599.03670709944</v>
      </c>
      <c r="E132" s="14">
        <f t="shared" si="13"/>
        <v>725.64278929486443</v>
      </c>
      <c r="F132" s="14">
        <f t="shared" si="14"/>
        <v>519.22223053291088</v>
      </c>
      <c r="G132" s="14">
        <f t="shared" si="15"/>
        <v>62.5</v>
      </c>
      <c r="H132" s="14">
        <f t="shared" si="16"/>
        <v>1244.8650198277753</v>
      </c>
      <c r="I132" s="14">
        <f t="shared" si="17"/>
        <v>1307.3650198277753</v>
      </c>
      <c r="J132" s="2"/>
      <c r="K132" s="15">
        <f t="shared" si="18"/>
        <v>0.28050642432878192</v>
      </c>
      <c r="L132" s="24">
        <f t="shared" si="23"/>
        <v>70126.606082195474</v>
      </c>
      <c r="M132" s="15">
        <f t="shared" si="19"/>
        <v>0.57138687391042364</v>
      </c>
      <c r="N132" s="24">
        <f t="shared" si="24"/>
        <v>70543.141158343118</v>
      </c>
      <c r="O132" s="15">
        <f t="shared" si="25"/>
        <v>0.50148054249161123</v>
      </c>
    </row>
    <row r="133" spans="2:15" ht="15" customHeight="1" x14ac:dyDescent="0.3">
      <c r="B133" s="3">
        <f t="shared" si="20"/>
        <v>114</v>
      </c>
      <c r="C133" s="10">
        <f t="shared" si="21"/>
        <v>49096</v>
      </c>
      <c r="D133" s="14">
        <f t="shared" si="22"/>
        <v>179873.39391780458</v>
      </c>
      <c r="E133" s="14">
        <f t="shared" si="13"/>
        <v>727.72901231408707</v>
      </c>
      <c r="F133" s="14">
        <f t="shared" si="14"/>
        <v>517.13600751368824</v>
      </c>
      <c r="G133" s="14">
        <f t="shared" si="15"/>
        <v>62.5</v>
      </c>
      <c r="H133" s="14">
        <f t="shared" si="16"/>
        <v>1244.8650198277753</v>
      </c>
      <c r="I133" s="14">
        <f t="shared" si="17"/>
        <v>1307.3650198277753</v>
      </c>
      <c r="J133" s="2"/>
      <c r="K133" s="15">
        <f t="shared" si="18"/>
        <v>0.28341734037803823</v>
      </c>
      <c r="L133" s="24">
        <f t="shared" si="23"/>
        <v>70854.335094509559</v>
      </c>
      <c r="M133" s="15">
        <f t="shared" si="19"/>
        <v>0.57557558342729231</v>
      </c>
      <c r="N133" s="24">
        <f t="shared" si="24"/>
        <v>71060.277165856809</v>
      </c>
      <c r="O133" s="15">
        <f t="shared" si="25"/>
        <v>0.50072558444851822</v>
      </c>
    </row>
    <row r="134" spans="2:15" ht="15" customHeight="1" x14ac:dyDescent="0.3">
      <c r="B134" s="3">
        <f t="shared" si="20"/>
        <v>115</v>
      </c>
      <c r="C134" s="10">
        <f t="shared" si="21"/>
        <v>49126</v>
      </c>
      <c r="D134" s="14">
        <f t="shared" si="22"/>
        <v>179145.6649054905</v>
      </c>
      <c r="E134" s="14">
        <f t="shared" si="13"/>
        <v>729.82123322449013</v>
      </c>
      <c r="F134" s="14">
        <f t="shared" si="14"/>
        <v>515.04378660328518</v>
      </c>
      <c r="G134" s="14">
        <f t="shared" si="15"/>
        <v>62.5</v>
      </c>
      <c r="H134" s="14">
        <f t="shared" si="16"/>
        <v>1244.8650198277753</v>
      </c>
      <c r="I134" s="14">
        <f t="shared" si="17"/>
        <v>1307.3650198277753</v>
      </c>
      <c r="J134" s="2"/>
      <c r="K134" s="15">
        <f t="shared" si="18"/>
        <v>0.28633662531093618</v>
      </c>
      <c r="L134" s="24">
        <f t="shared" si="23"/>
        <v>71584.156327734046</v>
      </c>
      <c r="M134" s="15">
        <f t="shared" si="19"/>
        <v>0.57974734632758151</v>
      </c>
      <c r="N134" s="24">
        <f t="shared" si="24"/>
        <v>71575.320952460097</v>
      </c>
      <c r="O134" s="15">
        <f t="shared" si="25"/>
        <v>0.49996914149366217</v>
      </c>
    </row>
    <row r="135" spans="2:15" ht="15" customHeight="1" x14ac:dyDescent="0.3">
      <c r="B135" s="3">
        <f t="shared" si="20"/>
        <v>116</v>
      </c>
      <c r="C135" s="10">
        <f t="shared" si="21"/>
        <v>49157</v>
      </c>
      <c r="D135" s="14">
        <f t="shared" si="22"/>
        <v>178415.843672266</v>
      </c>
      <c r="E135" s="14">
        <f t="shared" si="13"/>
        <v>731.9194692700105</v>
      </c>
      <c r="F135" s="14">
        <f t="shared" si="14"/>
        <v>512.94555055776482</v>
      </c>
      <c r="G135" s="14">
        <f t="shared" si="15"/>
        <v>62.5</v>
      </c>
      <c r="H135" s="14">
        <f t="shared" si="16"/>
        <v>1244.8650198277753</v>
      </c>
      <c r="I135" s="14">
        <f t="shared" si="17"/>
        <v>1307.3650198277753</v>
      </c>
      <c r="J135" s="2"/>
      <c r="K135" s="15">
        <f t="shared" si="18"/>
        <v>0.28926430318801621</v>
      </c>
      <c r="L135" s="24">
        <f t="shared" si="23"/>
        <v>72316.075797004058</v>
      </c>
      <c r="M135" s="15">
        <f t="shared" si="19"/>
        <v>0.58390211388976854</v>
      </c>
      <c r="N135" s="24">
        <f t="shared" si="24"/>
        <v>72088.266503017861</v>
      </c>
      <c r="O135" s="15">
        <f t="shared" si="25"/>
        <v>0.49921121037512545</v>
      </c>
    </row>
    <row r="136" spans="2:15" ht="15" customHeight="1" x14ac:dyDescent="0.3">
      <c r="B136" s="3">
        <f t="shared" si="20"/>
        <v>117</v>
      </c>
      <c r="C136" s="10">
        <f t="shared" si="21"/>
        <v>49188</v>
      </c>
      <c r="D136" s="14">
        <f t="shared" si="22"/>
        <v>177683.92420299599</v>
      </c>
      <c r="E136" s="14">
        <f t="shared" si="13"/>
        <v>734.02373774416174</v>
      </c>
      <c r="F136" s="14">
        <f t="shared" si="14"/>
        <v>510.84128208361352</v>
      </c>
      <c r="G136" s="14">
        <f t="shared" si="15"/>
        <v>62.5</v>
      </c>
      <c r="H136" s="14">
        <f t="shared" si="16"/>
        <v>1244.8650198277753</v>
      </c>
      <c r="I136" s="14">
        <f t="shared" si="17"/>
        <v>1307.3650198277753</v>
      </c>
      <c r="J136" s="2"/>
      <c r="K136" s="15">
        <f t="shared" si="18"/>
        <v>0.2922003981389929</v>
      </c>
      <c r="L136" s="24">
        <f t="shared" si="23"/>
        <v>73050.099534748224</v>
      </c>
      <c r="M136" s="15">
        <f t="shared" si="19"/>
        <v>0.58803983725225628</v>
      </c>
      <c r="N136" s="24">
        <f t="shared" si="24"/>
        <v>72599.107785101471</v>
      </c>
      <c r="O136" s="15">
        <f t="shared" si="25"/>
        <v>0.49845178783343336</v>
      </c>
    </row>
    <row r="137" spans="2:15" ht="15" customHeight="1" x14ac:dyDescent="0.3">
      <c r="B137" s="3">
        <f t="shared" si="20"/>
        <v>118</v>
      </c>
      <c r="C137" s="10">
        <f t="shared" si="21"/>
        <v>49218</v>
      </c>
      <c r="D137" s="14">
        <f t="shared" si="22"/>
        <v>176949.90046525182</v>
      </c>
      <c r="E137" s="14">
        <f t="shared" si="13"/>
        <v>736.13405599017619</v>
      </c>
      <c r="F137" s="14">
        <f t="shared" si="14"/>
        <v>508.73096383759906</v>
      </c>
      <c r="G137" s="14">
        <f t="shared" si="15"/>
        <v>62.5</v>
      </c>
      <c r="H137" s="14">
        <f t="shared" si="16"/>
        <v>1244.8650198277753</v>
      </c>
      <c r="I137" s="14">
        <f t="shared" si="17"/>
        <v>1307.3650198277753</v>
      </c>
      <c r="J137" s="2"/>
      <c r="K137" s="15">
        <f t="shared" si="18"/>
        <v>0.29514493436295358</v>
      </c>
      <c r="L137" s="24">
        <f t="shared" si="23"/>
        <v>73786.233590738397</v>
      </c>
      <c r="M137" s="15">
        <f t="shared" si="19"/>
        <v>0.59216046741297068</v>
      </c>
      <c r="N137" s="24">
        <f t="shared" si="24"/>
        <v>73107.838748939073</v>
      </c>
      <c r="O137" s="15">
        <f t="shared" si="25"/>
        <v>0.49769087060153583</v>
      </c>
    </row>
    <row r="138" spans="2:15" ht="15" customHeight="1" x14ac:dyDescent="0.3">
      <c r="B138" s="3">
        <f t="shared" si="20"/>
        <v>119</v>
      </c>
      <c r="C138" s="10">
        <f t="shared" si="21"/>
        <v>49249</v>
      </c>
      <c r="D138" s="14">
        <f t="shared" si="22"/>
        <v>176213.76640926165</v>
      </c>
      <c r="E138" s="14">
        <f t="shared" si="13"/>
        <v>738.25044140114801</v>
      </c>
      <c r="F138" s="14">
        <f t="shared" si="14"/>
        <v>506.6145784266273</v>
      </c>
      <c r="G138" s="14">
        <f t="shared" si="15"/>
        <v>62.5</v>
      </c>
      <c r="H138" s="14">
        <f t="shared" si="16"/>
        <v>1244.8650198277753</v>
      </c>
      <c r="I138" s="14">
        <f t="shared" si="17"/>
        <v>1307.3650198277753</v>
      </c>
      <c r="J138" s="2"/>
      <c r="K138" s="15">
        <f t="shared" si="18"/>
        <v>0.29809793612855817</v>
      </c>
      <c r="L138" s="24">
        <f t="shared" si="23"/>
        <v>74524.484032139546</v>
      </c>
      <c r="M138" s="15">
        <f t="shared" si="19"/>
        <v>0.5962639552289567</v>
      </c>
      <c r="N138" s="24">
        <f t="shared" si="24"/>
        <v>73614.4533273657</v>
      </c>
      <c r="O138" s="15">
        <f t="shared" si="25"/>
        <v>0.49692845540478875</v>
      </c>
    </row>
    <row r="139" spans="2:15" ht="15" customHeight="1" x14ac:dyDescent="0.3">
      <c r="B139" s="3">
        <f t="shared" si="20"/>
        <v>120</v>
      </c>
      <c r="C139" s="10">
        <f t="shared" si="21"/>
        <v>49279</v>
      </c>
      <c r="D139" s="14">
        <f t="shared" si="22"/>
        <v>175475.5159678605</v>
      </c>
      <c r="E139" s="14">
        <f t="shared" si="13"/>
        <v>740.37291142017625</v>
      </c>
      <c r="F139" s="14">
        <f t="shared" si="14"/>
        <v>504.49210840759901</v>
      </c>
      <c r="G139" s="14">
        <f t="shared" si="15"/>
        <v>62.5</v>
      </c>
      <c r="H139" s="14">
        <f t="shared" si="16"/>
        <v>1244.8650198277753</v>
      </c>
      <c r="I139" s="14">
        <f t="shared" si="17"/>
        <v>1307.3650198277753</v>
      </c>
      <c r="J139" s="2"/>
      <c r="K139" s="15">
        <f t="shared" si="18"/>
        <v>0.30105942777423889</v>
      </c>
      <c r="L139" s="24">
        <f t="shared" si="23"/>
        <v>75264.856943559716</v>
      </c>
      <c r="M139" s="15">
        <f t="shared" si="19"/>
        <v>0.60035025141597309</v>
      </c>
      <c r="N139" s="24">
        <f t="shared" si="24"/>
        <v>74118.945435773305</v>
      </c>
      <c r="O139" s="15">
        <f t="shared" si="25"/>
        <v>0.49616453896093582</v>
      </c>
    </row>
    <row r="140" spans="2:15" ht="15" customHeight="1" x14ac:dyDescent="0.3">
      <c r="B140" s="3">
        <f t="shared" si="20"/>
        <v>121</v>
      </c>
      <c r="C140" s="10">
        <f t="shared" si="21"/>
        <v>49310</v>
      </c>
      <c r="D140" s="14">
        <f t="shared" si="22"/>
        <v>174735.14305644031</v>
      </c>
      <c r="E140" s="14">
        <f t="shared" si="13"/>
        <v>742.5014835405093</v>
      </c>
      <c r="F140" s="14">
        <f t="shared" si="14"/>
        <v>502.36353628726596</v>
      </c>
      <c r="G140" s="14">
        <f t="shared" si="15"/>
        <v>62.5</v>
      </c>
      <c r="H140" s="14">
        <f t="shared" si="16"/>
        <v>1244.8650198277753</v>
      </c>
      <c r="I140" s="14">
        <f t="shared" si="17"/>
        <v>1307.3650198277753</v>
      </c>
      <c r="J140" s="2"/>
      <c r="K140" s="15">
        <f t="shared" si="18"/>
        <v>0.30402943370840091</v>
      </c>
      <c r="L140" s="24">
        <f t="shared" si="23"/>
        <v>76007.358427100233</v>
      </c>
      <c r="M140" s="15">
        <f t="shared" si="19"/>
        <v>0.60441930654808662</v>
      </c>
      <c r="N140" s="24">
        <f t="shared" si="24"/>
        <v>74621.308972060564</v>
      </c>
      <c r="O140" s="15">
        <f t="shared" si="25"/>
        <v>0.49539911798008979</v>
      </c>
    </row>
    <row r="141" spans="2:15" ht="15" customHeight="1" x14ac:dyDescent="0.3">
      <c r="B141" s="3">
        <f t="shared" si="20"/>
        <v>122</v>
      </c>
      <c r="C141" s="10">
        <f t="shared" si="21"/>
        <v>49341</v>
      </c>
      <c r="D141" s="14">
        <f t="shared" si="22"/>
        <v>173992.6415728998</v>
      </c>
      <c r="E141" s="14">
        <f t="shared" si="13"/>
        <v>744.63617530568831</v>
      </c>
      <c r="F141" s="14">
        <f t="shared" si="14"/>
        <v>500.22884452208694</v>
      </c>
      <c r="G141" s="14">
        <f t="shared" si="15"/>
        <v>62.5</v>
      </c>
      <c r="H141" s="14">
        <f t="shared" si="16"/>
        <v>1244.8650198277753</v>
      </c>
      <c r="I141" s="14">
        <f t="shared" si="17"/>
        <v>1307.3650198277753</v>
      </c>
      <c r="J141" s="2"/>
      <c r="K141" s="15">
        <f t="shared" si="18"/>
        <v>0.30700797840962368</v>
      </c>
      <c r="L141" s="24">
        <f t="shared" si="23"/>
        <v>76751.994602405917</v>
      </c>
      <c r="M141" s="15">
        <f t="shared" si="19"/>
        <v>0.6084710710572645</v>
      </c>
      <c r="N141" s="24">
        <f t="shared" si="24"/>
        <v>75121.537816582655</v>
      </c>
      <c r="O141" s="15">
        <f t="shared" si="25"/>
        <v>0.49463218916471513</v>
      </c>
    </row>
    <row r="142" spans="2:15" ht="15" customHeight="1" x14ac:dyDescent="0.3">
      <c r="B142" s="3">
        <f t="shared" si="20"/>
        <v>123</v>
      </c>
      <c r="C142" s="10">
        <f t="shared" si="21"/>
        <v>49369</v>
      </c>
      <c r="D142" s="14">
        <f t="shared" si="22"/>
        <v>173248.0053975941</v>
      </c>
      <c r="E142" s="14">
        <f t="shared" si="13"/>
        <v>746.7770043096923</v>
      </c>
      <c r="F142" s="14">
        <f t="shared" si="14"/>
        <v>498.08801551808307</v>
      </c>
      <c r="G142" s="14">
        <f t="shared" si="15"/>
        <v>62.5</v>
      </c>
      <c r="H142" s="14">
        <f t="shared" si="16"/>
        <v>1244.8650198277753</v>
      </c>
      <c r="I142" s="14">
        <f t="shared" si="17"/>
        <v>1307.3650198277753</v>
      </c>
      <c r="J142" s="2"/>
      <c r="K142" s="15">
        <f t="shared" si="18"/>
        <v>0.30999508642686247</v>
      </c>
      <c r="L142" s="24">
        <f t="shared" si="23"/>
        <v>77498.771606715614</v>
      </c>
      <c r="M142" s="15">
        <f t="shared" si="19"/>
        <v>0.61250549523296571</v>
      </c>
      <c r="N142" s="24">
        <f t="shared" si="24"/>
        <v>75619.625832100734</v>
      </c>
      <c r="O142" s="15">
        <f t="shared" si="25"/>
        <v>0.49386374920960835</v>
      </c>
    </row>
    <row r="143" spans="2:15" ht="15" customHeight="1" x14ac:dyDescent="0.3">
      <c r="B143" s="3">
        <f t="shared" si="20"/>
        <v>124</v>
      </c>
      <c r="C143" s="10">
        <f t="shared" si="21"/>
        <v>49400</v>
      </c>
      <c r="D143" s="14">
        <f t="shared" si="22"/>
        <v>172501.2283932844</v>
      </c>
      <c r="E143" s="14">
        <f t="shared" si="13"/>
        <v>748.92398819708251</v>
      </c>
      <c r="F143" s="14">
        <f t="shared" si="14"/>
        <v>495.94103163069275</v>
      </c>
      <c r="G143" s="14">
        <f t="shared" si="15"/>
        <v>62.5</v>
      </c>
      <c r="H143" s="14">
        <f t="shared" si="16"/>
        <v>1244.8650198277753</v>
      </c>
      <c r="I143" s="14">
        <f t="shared" si="17"/>
        <v>1307.3650198277753</v>
      </c>
      <c r="J143" s="2"/>
      <c r="K143" s="15">
        <f t="shared" si="18"/>
        <v>0.31299078237965078</v>
      </c>
      <c r="L143" s="24">
        <f t="shared" si="23"/>
        <v>78247.6955949127</v>
      </c>
      <c r="M143" s="15">
        <f t="shared" si="19"/>
        <v>0.61652252922173156</v>
      </c>
      <c r="N143" s="24">
        <f t="shared" si="24"/>
        <v>76115.566863731423</v>
      </c>
      <c r="O143" s="15">
        <f t="shared" si="25"/>
        <v>0.49309379480188009</v>
      </c>
    </row>
    <row r="144" spans="2:15" ht="15" customHeight="1" x14ac:dyDescent="0.3">
      <c r="B144" s="3">
        <f t="shared" si="20"/>
        <v>125</v>
      </c>
      <c r="C144" s="10">
        <f t="shared" si="21"/>
        <v>49430</v>
      </c>
      <c r="D144" s="14">
        <f t="shared" si="22"/>
        <v>171752.30440508731</v>
      </c>
      <c r="E144" s="14">
        <f t="shared" si="13"/>
        <v>751.07714466314928</v>
      </c>
      <c r="F144" s="14">
        <f t="shared" si="14"/>
        <v>493.78787516462609</v>
      </c>
      <c r="G144" s="14">
        <f t="shared" si="15"/>
        <v>62.5</v>
      </c>
      <c r="H144" s="14">
        <f t="shared" si="16"/>
        <v>1244.8650198277753</v>
      </c>
      <c r="I144" s="14">
        <f t="shared" si="17"/>
        <v>1307.3650198277753</v>
      </c>
      <c r="J144" s="2"/>
      <c r="K144" s="15">
        <f t="shared" si="18"/>
        <v>0.31599509095830342</v>
      </c>
      <c r="L144" s="24">
        <f t="shared" si="23"/>
        <v>78998.772739575856</v>
      </c>
      <c r="M144" s="15">
        <f t="shared" si="19"/>
        <v>0.62052212302677445</v>
      </c>
      <c r="N144" s="24">
        <f t="shared" si="24"/>
        <v>76609.354738896043</v>
      </c>
      <c r="O144" s="15">
        <f t="shared" si="25"/>
        <v>0.49232232262093639</v>
      </c>
    </row>
    <row r="145" spans="2:15" ht="15" customHeight="1" x14ac:dyDescent="0.3">
      <c r="B145" s="3">
        <f t="shared" si="20"/>
        <v>126</v>
      </c>
      <c r="C145" s="10">
        <f t="shared" si="21"/>
        <v>49461</v>
      </c>
      <c r="D145" s="14">
        <f t="shared" si="22"/>
        <v>171001.22726042417</v>
      </c>
      <c r="E145" s="14">
        <f t="shared" si="13"/>
        <v>753.23649145405579</v>
      </c>
      <c r="F145" s="14">
        <f t="shared" si="14"/>
        <v>491.62852837371952</v>
      </c>
      <c r="G145" s="14">
        <f t="shared" si="15"/>
        <v>62.5</v>
      </c>
      <c r="H145" s="14">
        <f t="shared" si="16"/>
        <v>1244.8650198277753</v>
      </c>
      <c r="I145" s="14">
        <f t="shared" si="17"/>
        <v>1307.3650198277753</v>
      </c>
      <c r="J145" s="2"/>
      <c r="K145" s="15">
        <f t="shared" si="18"/>
        <v>0.31900803692411961</v>
      </c>
      <c r="L145" s="24">
        <f t="shared" si="23"/>
        <v>79752.009231029908</v>
      </c>
      <c r="M145" s="15">
        <f t="shared" si="19"/>
        <v>0.62450422650756654</v>
      </c>
      <c r="N145" s="24">
        <f t="shared" si="24"/>
        <v>77100.983267269767</v>
      </c>
      <c r="O145" s="15">
        <f t="shared" si="25"/>
        <v>0.49154932933846035</v>
      </c>
    </row>
    <row r="146" spans="2:15" ht="15" customHeight="1" x14ac:dyDescent="0.3">
      <c r="B146" s="3">
        <f t="shared" si="20"/>
        <v>127</v>
      </c>
      <c r="C146" s="10">
        <f t="shared" si="21"/>
        <v>49491</v>
      </c>
      <c r="D146" s="14">
        <f t="shared" si="22"/>
        <v>170247.99076897011</v>
      </c>
      <c r="E146" s="14">
        <f t="shared" si="13"/>
        <v>755.40204636698627</v>
      </c>
      <c r="F146" s="14">
        <f t="shared" si="14"/>
        <v>489.4629734607891</v>
      </c>
      <c r="G146" s="14">
        <f t="shared" si="15"/>
        <v>62.5</v>
      </c>
      <c r="H146" s="14">
        <f t="shared" si="16"/>
        <v>1244.8650198277753</v>
      </c>
      <c r="I146" s="14">
        <f t="shared" si="17"/>
        <v>1307.3650198277753</v>
      </c>
      <c r="J146" s="2"/>
      <c r="K146" s="15">
        <f t="shared" si="18"/>
        <v>0.32202964510958759</v>
      </c>
      <c r="L146" s="24">
        <f t="shared" si="23"/>
        <v>80507.411277396895</v>
      </c>
      <c r="M146" s="15">
        <f t="shared" si="19"/>
        <v>0.6284687893794253</v>
      </c>
      <c r="N146" s="24">
        <f t="shared" si="24"/>
        <v>77590.446240730555</v>
      </c>
      <c r="O146" s="15">
        <f t="shared" si="25"/>
        <v>0.49077481161839309</v>
      </c>
    </row>
    <row r="147" spans="2:15" ht="15" customHeight="1" x14ac:dyDescent="0.3">
      <c r="B147" s="3">
        <f t="shared" si="20"/>
        <v>128</v>
      </c>
      <c r="C147" s="10">
        <f t="shared" si="21"/>
        <v>49522</v>
      </c>
      <c r="D147" s="14">
        <f t="shared" si="22"/>
        <v>169492.58872260313</v>
      </c>
      <c r="E147" s="14">
        <f t="shared" si="13"/>
        <v>757.57382725029129</v>
      </c>
      <c r="F147" s="14">
        <f t="shared" si="14"/>
        <v>487.29119257748403</v>
      </c>
      <c r="G147" s="14">
        <f t="shared" si="15"/>
        <v>62.5</v>
      </c>
      <c r="H147" s="14">
        <f t="shared" si="16"/>
        <v>1244.8650198277753</v>
      </c>
      <c r="I147" s="14">
        <f t="shared" si="17"/>
        <v>1307.3650198277753</v>
      </c>
      <c r="J147" s="2"/>
      <c r="K147" s="15">
        <f t="shared" si="18"/>
        <v>0.32505994041858877</v>
      </c>
      <c r="L147" s="24">
        <f t="shared" si="23"/>
        <v>81264.985104647189</v>
      </c>
      <c r="M147" s="15">
        <f t="shared" si="19"/>
        <v>0.63241576121310017</v>
      </c>
      <c r="N147" s="24">
        <f t="shared" si="24"/>
        <v>78077.737433308037</v>
      </c>
      <c r="O147" s="15">
        <f t="shared" si="25"/>
        <v>0.48999876611691529</v>
      </c>
    </row>
    <row r="148" spans="2:15" ht="15" customHeight="1" x14ac:dyDescent="0.3">
      <c r="B148" s="3">
        <f t="shared" si="20"/>
        <v>129</v>
      </c>
      <c r="C148" s="10">
        <f t="shared" si="21"/>
        <v>49553</v>
      </c>
      <c r="D148" s="14">
        <f t="shared" si="22"/>
        <v>168735.01489535286</v>
      </c>
      <c r="E148" s="14">
        <f t="shared" ref="E148:E211" si="26">IF(OR(B148="",B148&lt;=0,$D$10=0),"",H148-F148)</f>
        <v>759.7518520036358</v>
      </c>
      <c r="F148" s="14">
        <f t="shared" ref="F148:F211" si="27">IF(OR(B148="",$D$10=0),"",D148*$D$12/12)</f>
        <v>485.11316782413951</v>
      </c>
      <c r="G148" s="14">
        <f t="shared" ref="G148:G211" si="28">IF(B148&lt;&gt;"",$D$10*$D$14/12,"")</f>
        <v>62.5</v>
      </c>
      <c r="H148" s="14">
        <f t="shared" ref="H148:H211" si="29">IF(OR(B148="",B148&lt;=0,$D$10=0),"",I148-G148)</f>
        <v>1244.8650198277753</v>
      </c>
      <c r="I148" s="14">
        <f t="shared" ref="I148:I211" si="30">IF(OR(B148="",B148&lt;=0,$D$10=0),"",$I$6)</f>
        <v>1307.3650198277753</v>
      </c>
      <c r="J148" s="2"/>
      <c r="K148" s="15">
        <f t="shared" ref="K148:K211" si="31">IF(OR(B148="",B148&lt;=0,$D$10=0),"",L148/$D$10)</f>
        <v>0.32809894782660332</v>
      </c>
      <c r="L148" s="24">
        <f t="shared" si="23"/>
        <v>82024.736956650828</v>
      </c>
      <c r="M148" s="15">
        <f t="shared" ref="M148:M211" si="32">IF(OR(B148="",B148&lt;=0,$D$10=0),"",N148/$I$9)</f>
        <v>0.63634509143435636</v>
      </c>
      <c r="N148" s="24">
        <f t="shared" si="24"/>
        <v>78562.850601132173</v>
      </c>
      <c r="O148" s="15">
        <f t="shared" si="25"/>
        <v>0.4892211894824281</v>
      </c>
    </row>
    <row r="149" spans="2:15" ht="15" customHeight="1" x14ac:dyDescent="0.3">
      <c r="B149" s="3">
        <f t="shared" ref="B149:B212" si="33">IF($D$8&gt;=ROW()-19,ROW()-19,"")</f>
        <v>130</v>
      </c>
      <c r="C149" s="10">
        <f t="shared" ref="C149:C212" si="34">IF(B149&lt;&gt;"",EDATE(C148,1),"")</f>
        <v>49583</v>
      </c>
      <c r="D149" s="14">
        <f t="shared" ref="D149:D212" si="35">IF(B149="","",IF(E148="","",D148-E148))</f>
        <v>167975.26304334923</v>
      </c>
      <c r="E149" s="14">
        <f t="shared" si="26"/>
        <v>761.93613857814626</v>
      </c>
      <c r="F149" s="14">
        <f t="shared" si="27"/>
        <v>482.92888124962906</v>
      </c>
      <c r="G149" s="14">
        <f t="shared" si="28"/>
        <v>62.5</v>
      </c>
      <c r="H149" s="14">
        <f t="shared" si="29"/>
        <v>1244.8650198277753</v>
      </c>
      <c r="I149" s="14">
        <f t="shared" si="30"/>
        <v>1307.3650198277753</v>
      </c>
      <c r="J149" s="2"/>
      <c r="K149" s="15">
        <f t="shared" si="31"/>
        <v>0.33114669238091593</v>
      </c>
      <c r="L149" s="24">
        <f t="shared" ref="L149:L212" si="36">IF(OR(C149="",C149&lt;=0,$D$10=0),"",L148+E149)</f>
        <v>82786.67309522898</v>
      </c>
      <c r="M149" s="15">
        <f t="shared" si="32"/>
        <v>0.64025672932355804</v>
      </c>
      <c r="N149" s="24">
        <f t="shared" ref="N149:N212" si="37">IF(OR(B149="",$D$10=0),"",N148+F149)</f>
        <v>79045.779482381797</v>
      </c>
      <c r="O149" s="15">
        <f t="shared" ref="O149:O212" si="38">IF(OR(B149="",$D$10=0),"",N149/(L149+N149))</f>
        <v>0.48844207835553516</v>
      </c>
    </row>
    <row r="150" spans="2:15" ht="15" customHeight="1" x14ac:dyDescent="0.3">
      <c r="B150" s="3">
        <f t="shared" si="33"/>
        <v>131</v>
      </c>
      <c r="C150" s="10">
        <f t="shared" si="34"/>
        <v>49614</v>
      </c>
      <c r="D150" s="14">
        <f t="shared" si="35"/>
        <v>167213.32690477109</v>
      </c>
      <c r="E150" s="14">
        <f t="shared" si="26"/>
        <v>764.12670497655836</v>
      </c>
      <c r="F150" s="14">
        <f t="shared" si="27"/>
        <v>480.73831485121696</v>
      </c>
      <c r="G150" s="14">
        <f t="shared" si="28"/>
        <v>62.5</v>
      </c>
      <c r="H150" s="14">
        <f t="shared" si="29"/>
        <v>1244.8650198277753</v>
      </c>
      <c r="I150" s="14">
        <f t="shared" si="30"/>
        <v>1307.3650198277753</v>
      </c>
      <c r="J150" s="2"/>
      <c r="K150" s="15">
        <f t="shared" si="31"/>
        <v>0.33420319920082214</v>
      </c>
      <c r="L150" s="24">
        <f t="shared" si="36"/>
        <v>83550.799800205539</v>
      </c>
      <c r="M150" s="15">
        <f t="shared" si="32"/>
        <v>0.64415062401525081</v>
      </c>
      <c r="N150" s="24">
        <f t="shared" si="37"/>
        <v>79526.517797233013</v>
      </c>
      <c r="O150" s="15">
        <f t="shared" si="38"/>
        <v>0.48766142936902301</v>
      </c>
    </row>
    <row r="151" spans="2:15" ht="15" customHeight="1" x14ac:dyDescent="0.3">
      <c r="B151" s="3">
        <f t="shared" si="33"/>
        <v>132</v>
      </c>
      <c r="C151" s="10">
        <f t="shared" si="34"/>
        <v>49644</v>
      </c>
      <c r="D151" s="14">
        <f t="shared" si="35"/>
        <v>166449.20019979455</v>
      </c>
      <c r="E151" s="14">
        <f t="shared" si="26"/>
        <v>766.32356925336603</v>
      </c>
      <c r="F151" s="14">
        <f t="shared" si="27"/>
        <v>478.54145057440934</v>
      </c>
      <c r="G151" s="14">
        <f t="shared" si="28"/>
        <v>62.5</v>
      </c>
      <c r="H151" s="14">
        <f t="shared" si="29"/>
        <v>1244.8650198277753</v>
      </c>
      <c r="I151" s="14">
        <f t="shared" si="30"/>
        <v>1307.3650198277753</v>
      </c>
      <c r="J151" s="2"/>
      <c r="K151" s="15">
        <f t="shared" si="31"/>
        <v>0.33726849347783561</v>
      </c>
      <c r="L151" s="24">
        <f t="shared" si="36"/>
        <v>84317.123369458903</v>
      </c>
      <c r="M151" s="15">
        <f t="shared" si="32"/>
        <v>0.64802672449774157</v>
      </c>
      <c r="N151" s="24">
        <f t="shared" si="37"/>
        <v>80005.059247807425</v>
      </c>
      <c r="O151" s="15">
        <f t="shared" si="38"/>
        <v>0.48687923914784231</v>
      </c>
    </row>
    <row r="152" spans="2:15" ht="15" customHeight="1" x14ac:dyDescent="0.3">
      <c r="B152" s="3">
        <f t="shared" si="33"/>
        <v>133</v>
      </c>
      <c r="C152" s="10">
        <f t="shared" si="34"/>
        <v>49675</v>
      </c>
      <c r="D152" s="14">
        <f t="shared" si="35"/>
        <v>165682.87663054117</v>
      </c>
      <c r="E152" s="14">
        <f t="shared" si="26"/>
        <v>768.52674951496942</v>
      </c>
      <c r="F152" s="14">
        <f t="shared" si="27"/>
        <v>476.33827031280589</v>
      </c>
      <c r="G152" s="14">
        <f t="shared" si="28"/>
        <v>62.5</v>
      </c>
      <c r="H152" s="14">
        <f t="shared" si="29"/>
        <v>1244.8650198277753</v>
      </c>
      <c r="I152" s="14">
        <f t="shared" si="30"/>
        <v>1307.3650198277753</v>
      </c>
      <c r="J152" s="2"/>
      <c r="K152" s="15">
        <f t="shared" si="31"/>
        <v>0.34034260047589548</v>
      </c>
      <c r="L152" s="24">
        <f t="shared" si="36"/>
        <v>85085.650118973877</v>
      </c>
      <c r="M152" s="15">
        <f t="shared" si="32"/>
        <v>0.65188497961267899</v>
      </c>
      <c r="N152" s="24">
        <f t="shared" si="37"/>
        <v>80481.397518120226</v>
      </c>
      <c r="O152" s="15">
        <f t="shared" si="38"/>
        <v>0.48609550430908904</v>
      </c>
    </row>
    <row r="153" spans="2:15" ht="15" customHeight="1" x14ac:dyDescent="0.3">
      <c r="B153" s="3">
        <f t="shared" si="33"/>
        <v>134</v>
      </c>
      <c r="C153" s="10">
        <f t="shared" si="34"/>
        <v>49706</v>
      </c>
      <c r="D153" s="14">
        <f t="shared" si="35"/>
        <v>164914.3498810262</v>
      </c>
      <c r="E153" s="14">
        <f t="shared" si="26"/>
        <v>770.73626391982498</v>
      </c>
      <c r="F153" s="14">
        <f t="shared" si="27"/>
        <v>474.12875590795034</v>
      </c>
      <c r="G153" s="14">
        <f t="shared" si="28"/>
        <v>62.5</v>
      </c>
      <c r="H153" s="14">
        <f t="shared" si="29"/>
        <v>1244.8650198277753</v>
      </c>
      <c r="I153" s="14">
        <f t="shared" si="30"/>
        <v>1307.3650198277753</v>
      </c>
      <c r="J153" s="2"/>
      <c r="K153" s="15">
        <f t="shared" si="31"/>
        <v>0.34342554553157484</v>
      </c>
      <c r="L153" s="24">
        <f t="shared" si="36"/>
        <v>85856.386382893703</v>
      </c>
      <c r="M153" s="15">
        <f t="shared" si="32"/>
        <v>0.6557253380546314</v>
      </c>
      <c r="N153" s="24">
        <f t="shared" si="37"/>
        <v>80955.526274028176</v>
      </c>
      <c r="O153" s="15">
        <f t="shared" si="38"/>
        <v>0.48531022146198566</v>
      </c>
    </row>
    <row r="154" spans="2:15" ht="15" customHeight="1" x14ac:dyDescent="0.3">
      <c r="B154" s="3">
        <f t="shared" si="33"/>
        <v>135</v>
      </c>
      <c r="C154" s="10">
        <f t="shared" si="34"/>
        <v>49735</v>
      </c>
      <c r="D154" s="14">
        <f t="shared" si="35"/>
        <v>164143.61361710637</v>
      </c>
      <c r="E154" s="14">
        <f t="shared" si="26"/>
        <v>772.95213067859436</v>
      </c>
      <c r="F154" s="14">
        <f t="shared" si="27"/>
        <v>471.9128891491809</v>
      </c>
      <c r="G154" s="14">
        <f t="shared" si="28"/>
        <v>62.5</v>
      </c>
      <c r="H154" s="14">
        <f t="shared" si="29"/>
        <v>1244.8650198277753</v>
      </c>
      <c r="I154" s="14">
        <f t="shared" si="30"/>
        <v>1307.3650198277753</v>
      </c>
      <c r="J154" s="2"/>
      <c r="K154" s="15">
        <f t="shared" si="31"/>
        <v>0.34651735405428918</v>
      </c>
      <c r="L154" s="24">
        <f t="shared" si="36"/>
        <v>86629.338513572293</v>
      </c>
      <c r="M154" s="15">
        <f t="shared" si="32"/>
        <v>0.65954774837066399</v>
      </c>
      <c r="N154" s="24">
        <f t="shared" si="37"/>
        <v>81427.439163177361</v>
      </c>
      <c r="O154" s="15">
        <f t="shared" si="38"/>
        <v>0.48452338720786203</v>
      </c>
    </row>
    <row r="155" spans="2:15" ht="15" customHeight="1" x14ac:dyDescent="0.3">
      <c r="B155" s="3">
        <f t="shared" si="33"/>
        <v>136</v>
      </c>
      <c r="C155" s="10">
        <f t="shared" si="34"/>
        <v>49766</v>
      </c>
      <c r="D155" s="14">
        <f t="shared" si="35"/>
        <v>163370.66148642777</v>
      </c>
      <c r="E155" s="14">
        <f t="shared" si="26"/>
        <v>775.17436805429543</v>
      </c>
      <c r="F155" s="14">
        <f t="shared" si="27"/>
        <v>469.69065177347989</v>
      </c>
      <c r="G155" s="14">
        <f t="shared" si="28"/>
        <v>62.5</v>
      </c>
      <c r="H155" s="14">
        <f t="shared" si="29"/>
        <v>1244.8650198277753</v>
      </c>
      <c r="I155" s="14">
        <f t="shared" si="30"/>
        <v>1307.3650198277753</v>
      </c>
      <c r="J155" s="2"/>
      <c r="K155" s="15">
        <f t="shared" si="31"/>
        <v>0.34961805152650638</v>
      </c>
      <c r="L155" s="24">
        <f t="shared" si="36"/>
        <v>87404.512881626593</v>
      </c>
      <c r="M155" s="15">
        <f t="shared" si="32"/>
        <v>0.66335215895991451</v>
      </c>
      <c r="N155" s="24">
        <f t="shared" si="37"/>
        <v>81897.129814950837</v>
      </c>
      <c r="O155" s="15">
        <f t="shared" si="38"/>
        <v>0.48373499814013593</v>
      </c>
    </row>
    <row r="156" spans="2:15" ht="15" customHeight="1" x14ac:dyDescent="0.3">
      <c r="B156" s="3">
        <f t="shared" si="33"/>
        <v>137</v>
      </c>
      <c r="C156" s="10">
        <f t="shared" si="34"/>
        <v>49796</v>
      </c>
      <c r="D156" s="14">
        <f t="shared" si="35"/>
        <v>162595.48711837348</v>
      </c>
      <c r="E156" s="14">
        <f t="shared" si="26"/>
        <v>777.40299436245141</v>
      </c>
      <c r="F156" s="14">
        <f t="shared" si="27"/>
        <v>467.46202546532385</v>
      </c>
      <c r="G156" s="14">
        <f t="shared" si="28"/>
        <v>62.5</v>
      </c>
      <c r="H156" s="14">
        <f t="shared" si="29"/>
        <v>1244.8650198277753</v>
      </c>
      <c r="I156" s="14">
        <f t="shared" si="30"/>
        <v>1307.3650198277753</v>
      </c>
      <c r="J156" s="2"/>
      <c r="K156" s="15">
        <f t="shared" si="31"/>
        <v>0.35272766350395618</v>
      </c>
      <c r="L156" s="24">
        <f t="shared" si="36"/>
        <v>88181.915875989042</v>
      </c>
      <c r="M156" s="15">
        <f t="shared" si="32"/>
        <v>0.66713851807316871</v>
      </c>
      <c r="N156" s="24">
        <f t="shared" si="37"/>
        <v>82364.591840416164</v>
      </c>
      <c r="O156" s="15">
        <f t="shared" si="38"/>
        <v>0.48294505084429445</v>
      </c>
    </row>
    <row r="157" spans="2:15" ht="15" customHeight="1" x14ac:dyDescent="0.3">
      <c r="B157" s="3">
        <f t="shared" si="33"/>
        <v>138</v>
      </c>
      <c r="C157" s="10">
        <f t="shared" si="34"/>
        <v>49827</v>
      </c>
      <c r="D157" s="14">
        <f t="shared" si="35"/>
        <v>161818.08412401102</v>
      </c>
      <c r="E157" s="14">
        <f t="shared" si="26"/>
        <v>779.63802797124367</v>
      </c>
      <c r="F157" s="14">
        <f t="shared" si="27"/>
        <v>465.2269918565317</v>
      </c>
      <c r="G157" s="14">
        <f t="shared" si="28"/>
        <v>62.5</v>
      </c>
      <c r="H157" s="14">
        <f t="shared" si="29"/>
        <v>1244.8650198277753</v>
      </c>
      <c r="I157" s="14">
        <f t="shared" si="30"/>
        <v>1307.3650198277753</v>
      </c>
      <c r="J157" s="2"/>
      <c r="K157" s="15">
        <f t="shared" si="31"/>
        <v>0.35584621561584118</v>
      </c>
      <c r="L157" s="24">
        <f t="shared" si="36"/>
        <v>88961.553903960288</v>
      </c>
      <c r="M157" s="15">
        <f t="shared" si="32"/>
        <v>0.67090677381243291</v>
      </c>
      <c r="N157" s="24">
        <f t="shared" si="37"/>
        <v>82829.818832272693</v>
      </c>
      <c r="O157" s="15">
        <f t="shared" si="38"/>
        <v>0.48215354189787452</v>
      </c>
    </row>
    <row r="158" spans="2:15" ht="15" customHeight="1" x14ac:dyDescent="0.3">
      <c r="B158" s="3">
        <f t="shared" si="33"/>
        <v>139</v>
      </c>
      <c r="C158" s="10">
        <f t="shared" si="34"/>
        <v>49857</v>
      </c>
      <c r="D158" s="14">
        <f t="shared" si="35"/>
        <v>161038.44609603978</v>
      </c>
      <c r="E158" s="14">
        <f t="shared" si="26"/>
        <v>781.8794873016609</v>
      </c>
      <c r="F158" s="14">
        <f t="shared" si="27"/>
        <v>462.98553252611441</v>
      </c>
      <c r="G158" s="14">
        <f t="shared" si="28"/>
        <v>62.5</v>
      </c>
      <c r="H158" s="14">
        <f t="shared" si="29"/>
        <v>1244.8650198277753</v>
      </c>
      <c r="I158" s="14">
        <f t="shared" si="30"/>
        <v>1307.3650198277753</v>
      </c>
      <c r="J158" s="2"/>
      <c r="K158" s="15">
        <f t="shared" si="31"/>
        <v>0.3589737335650478</v>
      </c>
      <c r="L158" s="24">
        <f t="shared" si="36"/>
        <v>89743.433391261948</v>
      </c>
      <c r="M158" s="15">
        <f t="shared" si="32"/>
        <v>0.67465687413050701</v>
      </c>
      <c r="N158" s="24">
        <f t="shared" si="37"/>
        <v>83292.804364798809</v>
      </c>
      <c r="O158" s="15">
        <f t="shared" si="38"/>
        <v>0.48136046787044412</v>
      </c>
    </row>
    <row r="159" spans="2:15" ht="15" customHeight="1" x14ac:dyDescent="0.3">
      <c r="B159" s="3">
        <f t="shared" si="33"/>
        <v>140</v>
      </c>
      <c r="C159" s="10">
        <f t="shared" si="34"/>
        <v>49888</v>
      </c>
      <c r="D159" s="14">
        <f t="shared" si="35"/>
        <v>160256.56660873813</v>
      </c>
      <c r="E159" s="14">
        <f t="shared" si="26"/>
        <v>784.12739082765324</v>
      </c>
      <c r="F159" s="14">
        <f t="shared" si="27"/>
        <v>460.73762900012213</v>
      </c>
      <c r="G159" s="14">
        <f t="shared" si="28"/>
        <v>62.5</v>
      </c>
      <c r="H159" s="14">
        <f t="shared" si="29"/>
        <v>1244.8650198277753</v>
      </c>
      <c r="I159" s="14">
        <f t="shared" si="30"/>
        <v>1307.3650198277753</v>
      </c>
      <c r="J159" s="2"/>
      <c r="K159" s="15">
        <f t="shared" si="31"/>
        <v>0.36211024312835838</v>
      </c>
      <c r="L159" s="24">
        <f t="shared" si="36"/>
        <v>90527.560782089597</v>
      </c>
      <c r="M159" s="15">
        <f t="shared" si="32"/>
        <v>0.67838876683055505</v>
      </c>
      <c r="N159" s="24">
        <f t="shared" si="37"/>
        <v>83753.541993798935</v>
      </c>
      <c r="O159" s="15">
        <f t="shared" si="38"/>
        <v>0.48056582532358227</v>
      </c>
    </row>
    <row r="160" spans="2:15" ht="15" customHeight="1" x14ac:dyDescent="0.3">
      <c r="B160" s="3">
        <f t="shared" si="33"/>
        <v>141</v>
      </c>
      <c r="C160" s="10">
        <f t="shared" si="34"/>
        <v>49919</v>
      </c>
      <c r="D160" s="14">
        <f t="shared" si="35"/>
        <v>159472.43921791046</v>
      </c>
      <c r="E160" s="14">
        <f t="shared" si="26"/>
        <v>786.38175707628261</v>
      </c>
      <c r="F160" s="14">
        <f t="shared" si="27"/>
        <v>458.48326275149265</v>
      </c>
      <c r="G160" s="14">
        <f t="shared" si="28"/>
        <v>62.5</v>
      </c>
      <c r="H160" s="14">
        <f t="shared" si="29"/>
        <v>1244.8650198277753</v>
      </c>
      <c r="I160" s="14">
        <f t="shared" si="30"/>
        <v>1307.3650198277753</v>
      </c>
      <c r="J160" s="2"/>
      <c r="K160" s="15">
        <f t="shared" si="31"/>
        <v>0.3652557701566635</v>
      </c>
      <c r="L160" s="24">
        <f t="shared" si="36"/>
        <v>91313.942539165873</v>
      </c>
      <c r="M160" s="15">
        <f t="shared" si="32"/>
        <v>0.68210239956567531</v>
      </c>
      <c r="N160" s="24">
        <f t="shared" si="37"/>
        <v>84212.025256550434</v>
      </c>
      <c r="O160" s="15">
        <f t="shared" si="38"/>
        <v>0.47976961081086045</v>
      </c>
    </row>
    <row r="161" spans="2:15" ht="15" customHeight="1" x14ac:dyDescent="0.3">
      <c r="B161" s="3">
        <f t="shared" si="33"/>
        <v>142</v>
      </c>
      <c r="C161" s="10">
        <f t="shared" si="34"/>
        <v>49949</v>
      </c>
      <c r="D161" s="14">
        <f t="shared" si="35"/>
        <v>158686.05746083418</v>
      </c>
      <c r="E161" s="14">
        <f t="shared" si="26"/>
        <v>788.64260462787706</v>
      </c>
      <c r="F161" s="14">
        <f t="shared" si="27"/>
        <v>456.22241519989831</v>
      </c>
      <c r="G161" s="14">
        <f t="shared" si="28"/>
        <v>62.5</v>
      </c>
      <c r="H161" s="14">
        <f t="shared" si="29"/>
        <v>1244.8650198277753</v>
      </c>
      <c r="I161" s="14">
        <f t="shared" si="30"/>
        <v>1307.3650198277753</v>
      </c>
      <c r="J161" s="2"/>
      <c r="K161" s="15">
        <f t="shared" si="31"/>
        <v>0.36841034057517502</v>
      </c>
      <c r="L161" s="24">
        <f t="shared" si="36"/>
        <v>92102.585143793753</v>
      </c>
      <c r="M161" s="15">
        <f t="shared" si="32"/>
        <v>0.68579771983846849</v>
      </c>
      <c r="N161" s="24">
        <f t="shared" si="37"/>
        <v>84668.24767175033</v>
      </c>
      <c r="O161" s="15">
        <f t="shared" si="38"/>
        <v>0.4789718208778227</v>
      </c>
    </row>
    <row r="162" spans="2:15" ht="15" customHeight="1" x14ac:dyDescent="0.3">
      <c r="B162" s="3">
        <f t="shared" si="33"/>
        <v>143</v>
      </c>
      <c r="C162" s="10">
        <f t="shared" si="34"/>
        <v>49980</v>
      </c>
      <c r="D162" s="14">
        <f t="shared" si="35"/>
        <v>157897.41485620631</v>
      </c>
      <c r="E162" s="14">
        <f t="shared" si="26"/>
        <v>790.90995211618224</v>
      </c>
      <c r="F162" s="14">
        <f t="shared" si="27"/>
        <v>453.95506771159313</v>
      </c>
      <c r="G162" s="14">
        <f t="shared" si="28"/>
        <v>62.5</v>
      </c>
      <c r="H162" s="14">
        <f t="shared" si="29"/>
        <v>1244.8650198277753</v>
      </c>
      <c r="I162" s="14">
        <f t="shared" si="30"/>
        <v>1307.3650198277753</v>
      </c>
      <c r="J162" s="2"/>
      <c r="K162" s="15">
        <f t="shared" si="31"/>
        <v>0.37157398038363976</v>
      </c>
      <c r="L162" s="24">
        <f t="shared" si="36"/>
        <v>92893.495095909937</v>
      </c>
      <c r="M162" s="15">
        <f t="shared" si="32"/>
        <v>0.68947467500060533</v>
      </c>
      <c r="N162" s="24">
        <f t="shared" si="37"/>
        <v>85122.202739461922</v>
      </c>
      <c r="O162" s="15">
        <f t="shared" si="38"/>
        <v>0.47817245206196685</v>
      </c>
    </row>
    <row r="163" spans="2:15" ht="15" customHeight="1" x14ac:dyDescent="0.3">
      <c r="B163" s="3">
        <f t="shared" si="33"/>
        <v>144</v>
      </c>
      <c r="C163" s="10">
        <f t="shared" si="34"/>
        <v>50010</v>
      </c>
      <c r="D163" s="14">
        <f t="shared" si="35"/>
        <v>157106.50490409014</v>
      </c>
      <c r="E163" s="14">
        <f t="shared" si="26"/>
        <v>793.1838182285162</v>
      </c>
      <c r="F163" s="14">
        <f t="shared" si="27"/>
        <v>451.68120159925917</v>
      </c>
      <c r="G163" s="14">
        <f t="shared" si="28"/>
        <v>62.5</v>
      </c>
      <c r="H163" s="14">
        <f t="shared" si="29"/>
        <v>1244.8650198277753</v>
      </c>
      <c r="I163" s="14">
        <f t="shared" si="30"/>
        <v>1307.3650198277753</v>
      </c>
      <c r="J163" s="2"/>
      <c r="K163" s="15">
        <f t="shared" si="31"/>
        <v>0.37474671565655382</v>
      </c>
      <c r="L163" s="24">
        <f t="shared" si="36"/>
        <v>93686.678914138451</v>
      </c>
      <c r="M163" s="15">
        <f t="shared" si="32"/>
        <v>0.69313321225239288</v>
      </c>
      <c r="N163" s="24">
        <f t="shared" si="37"/>
        <v>85573.883941061184</v>
      </c>
      <c r="O163" s="15">
        <f t="shared" si="38"/>
        <v>0.47737150089272429</v>
      </c>
    </row>
    <row r="164" spans="2:15" ht="15" customHeight="1" x14ac:dyDescent="0.3">
      <c r="B164" s="3">
        <f t="shared" si="33"/>
        <v>145</v>
      </c>
      <c r="C164" s="10">
        <f t="shared" si="34"/>
        <v>50041</v>
      </c>
      <c r="D164" s="14">
        <f t="shared" si="35"/>
        <v>156313.32108586162</v>
      </c>
      <c r="E164" s="14">
        <f t="shared" si="26"/>
        <v>795.46422170592314</v>
      </c>
      <c r="F164" s="14">
        <f t="shared" si="27"/>
        <v>449.40079812185218</v>
      </c>
      <c r="G164" s="14">
        <f t="shared" si="28"/>
        <v>62.5</v>
      </c>
      <c r="H164" s="14">
        <f t="shared" si="29"/>
        <v>1244.8650198277753</v>
      </c>
      <c r="I164" s="14">
        <f t="shared" si="30"/>
        <v>1307.3650198277753</v>
      </c>
      <c r="J164" s="2"/>
      <c r="K164" s="15">
        <f t="shared" si="31"/>
        <v>0.37792857254337753</v>
      </c>
      <c r="L164" s="24">
        <f t="shared" si="36"/>
        <v>94482.143135844381</v>
      </c>
      <c r="M164" s="15">
        <f t="shared" si="32"/>
        <v>0.69677327864233873</v>
      </c>
      <c r="N164" s="24">
        <f t="shared" si="37"/>
        <v>86023.284739183029</v>
      </c>
      <c r="O164" s="15">
        <f t="shared" si="38"/>
        <v>0.47656896389144093</v>
      </c>
    </row>
    <row r="165" spans="2:15" ht="15" customHeight="1" x14ac:dyDescent="0.3">
      <c r="B165" s="3">
        <f t="shared" si="33"/>
        <v>146</v>
      </c>
      <c r="C165" s="10">
        <f t="shared" si="34"/>
        <v>50072</v>
      </c>
      <c r="D165" s="14">
        <f t="shared" si="35"/>
        <v>155517.85686415571</v>
      </c>
      <c r="E165" s="14">
        <f t="shared" si="26"/>
        <v>797.75118134332752</v>
      </c>
      <c r="F165" s="14">
        <f t="shared" si="27"/>
        <v>447.11383848444774</v>
      </c>
      <c r="G165" s="14">
        <f t="shared" si="28"/>
        <v>62.5</v>
      </c>
      <c r="H165" s="14">
        <f t="shared" si="29"/>
        <v>1244.8650198277753</v>
      </c>
      <c r="I165" s="14">
        <f t="shared" si="30"/>
        <v>1307.3650198277753</v>
      </c>
      <c r="J165" s="2"/>
      <c r="K165" s="15">
        <f t="shared" si="31"/>
        <v>0.38111957726875079</v>
      </c>
      <c r="L165" s="24">
        <f t="shared" si="36"/>
        <v>95279.894317187704</v>
      </c>
      <c r="M165" s="15">
        <f t="shared" si="32"/>
        <v>0.70039482106671525</v>
      </c>
      <c r="N165" s="24">
        <f t="shared" si="37"/>
        <v>86470.398577667482</v>
      </c>
      <c r="O165" s="15">
        <f t="shared" si="38"/>
        <v>0.47576483757135773</v>
      </c>
    </row>
    <row r="166" spans="2:15" ht="15" customHeight="1" x14ac:dyDescent="0.3">
      <c r="B166" s="3">
        <f t="shared" si="33"/>
        <v>147</v>
      </c>
      <c r="C166" s="10">
        <f t="shared" si="34"/>
        <v>50100</v>
      </c>
      <c r="D166" s="14">
        <f t="shared" si="35"/>
        <v>154720.10568281237</v>
      </c>
      <c r="E166" s="14">
        <f t="shared" si="26"/>
        <v>800.04471598968962</v>
      </c>
      <c r="F166" s="14">
        <f t="shared" si="27"/>
        <v>444.82030383808564</v>
      </c>
      <c r="G166" s="14">
        <f t="shared" si="28"/>
        <v>62.5</v>
      </c>
      <c r="H166" s="14">
        <f t="shared" si="29"/>
        <v>1244.8650198277753</v>
      </c>
      <c r="I166" s="14">
        <f t="shared" si="30"/>
        <v>1307.3650198277753</v>
      </c>
      <c r="J166" s="2"/>
      <c r="K166" s="15">
        <f t="shared" si="31"/>
        <v>0.38431975613270958</v>
      </c>
      <c r="L166" s="24">
        <f t="shared" si="36"/>
        <v>96079.93903317739</v>
      </c>
      <c r="M166" s="15">
        <f t="shared" si="32"/>
        <v>0.70399778626912135</v>
      </c>
      <c r="N166" s="24">
        <f t="shared" si="37"/>
        <v>86915.218881505571</v>
      </c>
      <c r="O166" s="15">
        <f t="shared" si="38"/>
        <v>0.47495911843759098</v>
      </c>
    </row>
    <row r="167" spans="2:15" ht="15" customHeight="1" x14ac:dyDescent="0.3">
      <c r="B167" s="3">
        <f t="shared" si="33"/>
        <v>148</v>
      </c>
      <c r="C167" s="10">
        <f t="shared" si="34"/>
        <v>50131</v>
      </c>
      <c r="D167" s="14">
        <f t="shared" si="35"/>
        <v>153920.06096682267</v>
      </c>
      <c r="E167" s="14">
        <f t="shared" si="26"/>
        <v>802.34484454816015</v>
      </c>
      <c r="F167" s="14">
        <f t="shared" si="27"/>
        <v>442.52017527961522</v>
      </c>
      <c r="G167" s="14">
        <f t="shared" si="28"/>
        <v>62.5</v>
      </c>
      <c r="H167" s="14">
        <f t="shared" si="29"/>
        <v>1244.8650198277753</v>
      </c>
      <c r="I167" s="14">
        <f t="shared" si="30"/>
        <v>1307.3650198277753</v>
      </c>
      <c r="J167" s="2"/>
      <c r="K167" s="15">
        <f t="shared" si="31"/>
        <v>0.38752913551090223</v>
      </c>
      <c r="L167" s="24">
        <f t="shared" si="36"/>
        <v>96882.283877725553</v>
      </c>
      <c r="M167" s="15">
        <f t="shared" si="32"/>
        <v>0.70758212084004379</v>
      </c>
      <c r="N167" s="24">
        <f t="shared" si="37"/>
        <v>87357.739056785183</v>
      </c>
      <c r="O167" s="15">
        <f t="shared" si="38"/>
        <v>0.47415180298711235</v>
      </c>
    </row>
    <row r="168" spans="2:15" ht="15" customHeight="1" x14ac:dyDescent="0.3">
      <c r="B168" s="3">
        <f t="shared" si="33"/>
        <v>149</v>
      </c>
      <c r="C168" s="10">
        <f t="shared" si="34"/>
        <v>50161</v>
      </c>
      <c r="D168" s="14">
        <f t="shared" si="35"/>
        <v>153117.71612227452</v>
      </c>
      <c r="E168" s="14">
        <f t="shared" si="26"/>
        <v>804.65158597623599</v>
      </c>
      <c r="F168" s="14">
        <f t="shared" si="27"/>
        <v>440.21343385153926</v>
      </c>
      <c r="G168" s="14">
        <f t="shared" si="28"/>
        <v>62.5</v>
      </c>
      <c r="H168" s="14">
        <f t="shared" si="29"/>
        <v>1244.8650198277753</v>
      </c>
      <c r="I168" s="14">
        <f t="shared" si="30"/>
        <v>1307.3650198277753</v>
      </c>
      <c r="J168" s="2"/>
      <c r="K168" s="15">
        <f t="shared" si="31"/>
        <v>0.39074774185480715</v>
      </c>
      <c r="L168" s="24">
        <f t="shared" si="36"/>
        <v>97686.935463701782</v>
      </c>
      <c r="M168" s="15">
        <f t="shared" si="32"/>
        <v>0.71114777121641715</v>
      </c>
      <c r="N168" s="24">
        <f t="shared" si="37"/>
        <v>87797.95249063673</v>
      </c>
      <c r="O168" s="15">
        <f t="shared" si="38"/>
        <v>0.47334288770872951</v>
      </c>
    </row>
    <row r="169" spans="2:15" ht="15" customHeight="1" x14ac:dyDescent="0.3">
      <c r="B169" s="3">
        <f t="shared" si="33"/>
        <v>150</v>
      </c>
      <c r="C169" s="10">
        <f t="shared" si="34"/>
        <v>50192</v>
      </c>
      <c r="D169" s="14">
        <f t="shared" si="35"/>
        <v>152313.06453629828</v>
      </c>
      <c r="E169" s="14">
        <f t="shared" si="26"/>
        <v>806.96495928591776</v>
      </c>
      <c r="F169" s="14">
        <f t="shared" si="27"/>
        <v>437.90006054185756</v>
      </c>
      <c r="G169" s="14">
        <f t="shared" si="28"/>
        <v>62.5</v>
      </c>
      <c r="H169" s="14">
        <f t="shared" si="29"/>
        <v>1244.8650198277753</v>
      </c>
      <c r="I169" s="14">
        <f t="shared" si="30"/>
        <v>1307.3650198277753</v>
      </c>
      <c r="J169" s="2"/>
      <c r="K169" s="15">
        <f t="shared" si="31"/>
        <v>0.39397560169195084</v>
      </c>
      <c r="L169" s="24">
        <f t="shared" si="36"/>
        <v>98493.900422987703</v>
      </c>
      <c r="M169" s="15">
        <f t="shared" si="32"/>
        <v>0.71469468368118205</v>
      </c>
      <c r="N169" s="24">
        <f t="shared" si="37"/>
        <v>88235.852551178585</v>
      </c>
      <c r="O169" s="15">
        <f t="shared" si="38"/>
        <v>0.47253236908306651</v>
      </c>
    </row>
    <row r="170" spans="2:15" ht="15" customHeight="1" x14ac:dyDescent="0.3">
      <c r="B170" s="3">
        <f t="shared" si="33"/>
        <v>151</v>
      </c>
      <c r="C170" s="10">
        <f t="shared" si="34"/>
        <v>50222</v>
      </c>
      <c r="D170" s="14">
        <f t="shared" si="35"/>
        <v>151506.09957701236</v>
      </c>
      <c r="E170" s="14">
        <f t="shared" si="26"/>
        <v>809.28498354386466</v>
      </c>
      <c r="F170" s="14">
        <f t="shared" si="27"/>
        <v>435.5800362839106</v>
      </c>
      <c r="G170" s="14">
        <f t="shared" si="28"/>
        <v>62.5</v>
      </c>
      <c r="H170" s="14">
        <f t="shared" si="29"/>
        <v>1244.8650198277753</v>
      </c>
      <c r="I170" s="14">
        <f t="shared" si="30"/>
        <v>1307.3650198277753</v>
      </c>
      <c r="J170" s="2"/>
      <c r="K170" s="15">
        <f t="shared" si="31"/>
        <v>0.3972127416261263</v>
      </c>
      <c r="L170" s="24">
        <f t="shared" si="36"/>
        <v>99303.185406531571</v>
      </c>
      <c r="M170" s="15">
        <f t="shared" si="32"/>
        <v>0.71822280436284258</v>
      </c>
      <c r="N170" s="24">
        <f t="shared" si="37"/>
        <v>88671.432587462492</v>
      </c>
      <c r="O170" s="15">
        <f t="shared" si="38"/>
        <v>0.47172024358254377</v>
      </c>
    </row>
    <row r="171" spans="2:15" ht="15" customHeight="1" x14ac:dyDescent="0.3">
      <c r="B171" s="3">
        <f t="shared" si="33"/>
        <v>152</v>
      </c>
      <c r="C171" s="10">
        <f t="shared" si="34"/>
        <v>50253</v>
      </c>
      <c r="D171" s="14">
        <f t="shared" si="35"/>
        <v>150696.8145934685</v>
      </c>
      <c r="E171" s="14">
        <f t="shared" si="26"/>
        <v>811.61167787155341</v>
      </c>
      <c r="F171" s="14">
        <f t="shared" si="27"/>
        <v>433.25334195622196</v>
      </c>
      <c r="G171" s="14">
        <f t="shared" si="28"/>
        <v>62.5</v>
      </c>
      <c r="H171" s="14">
        <f t="shared" si="29"/>
        <v>1244.8650198277753</v>
      </c>
      <c r="I171" s="14">
        <f t="shared" si="30"/>
        <v>1307.3650198277753</v>
      </c>
      <c r="J171" s="2"/>
      <c r="K171" s="15">
        <f t="shared" si="31"/>
        <v>0.40045918833761251</v>
      </c>
      <c r="L171" s="24">
        <f t="shared" si="36"/>
        <v>100114.79708440312</v>
      </c>
      <c r="M171" s="15">
        <f t="shared" si="32"/>
        <v>0.72173207923502247</v>
      </c>
      <c r="N171" s="24">
        <f t="shared" si="37"/>
        <v>89104.685929418716</v>
      </c>
      <c r="O171" s="15">
        <f t="shared" si="38"/>
        <v>0.47090650767135817</v>
      </c>
    </row>
    <row r="172" spans="2:15" ht="15" customHeight="1" x14ac:dyDescent="0.3">
      <c r="B172" s="3">
        <f t="shared" si="33"/>
        <v>153</v>
      </c>
      <c r="C172" s="10">
        <f t="shared" si="34"/>
        <v>50284</v>
      </c>
      <c r="D172" s="14">
        <f t="shared" si="35"/>
        <v>149885.20291559695</v>
      </c>
      <c r="E172" s="14">
        <f t="shared" si="26"/>
        <v>813.94506144543402</v>
      </c>
      <c r="F172" s="14">
        <f t="shared" si="27"/>
        <v>430.91995838234129</v>
      </c>
      <c r="G172" s="14">
        <f t="shared" si="28"/>
        <v>62.5</v>
      </c>
      <c r="H172" s="14">
        <f t="shared" si="29"/>
        <v>1244.8650198277753</v>
      </c>
      <c r="I172" s="14">
        <f t="shared" si="30"/>
        <v>1307.3650198277753</v>
      </c>
      <c r="J172" s="2"/>
      <c r="K172" s="15">
        <f t="shared" si="31"/>
        <v>0.40371496858339423</v>
      </c>
      <c r="L172" s="24">
        <f t="shared" si="36"/>
        <v>100928.74214584856</v>
      </c>
      <c r="M172" s="15">
        <f t="shared" si="32"/>
        <v>0.72522245411601927</v>
      </c>
      <c r="N172" s="24">
        <f t="shared" si="37"/>
        <v>89535.605887801052</v>
      </c>
      <c r="O172" s="15">
        <f t="shared" si="38"/>
        <v>0.47009115780546323</v>
      </c>
    </row>
    <row r="173" spans="2:15" ht="15" customHeight="1" x14ac:dyDescent="0.3">
      <c r="B173" s="3">
        <f t="shared" si="33"/>
        <v>154</v>
      </c>
      <c r="C173" s="10">
        <f t="shared" si="34"/>
        <v>50314</v>
      </c>
      <c r="D173" s="14">
        <f t="shared" si="35"/>
        <v>149071.25785415151</v>
      </c>
      <c r="E173" s="14">
        <f t="shared" si="26"/>
        <v>816.2851534970896</v>
      </c>
      <c r="F173" s="14">
        <f t="shared" si="27"/>
        <v>428.57986633068566</v>
      </c>
      <c r="G173" s="14">
        <f t="shared" si="28"/>
        <v>62.5</v>
      </c>
      <c r="H173" s="14">
        <f t="shared" si="29"/>
        <v>1244.8650198277753</v>
      </c>
      <c r="I173" s="14">
        <f t="shared" si="30"/>
        <v>1307.3650198277753</v>
      </c>
      <c r="J173" s="2"/>
      <c r="K173" s="15">
        <f t="shared" si="31"/>
        <v>0.40698010919738259</v>
      </c>
      <c r="L173" s="24">
        <f t="shared" si="36"/>
        <v>101745.02729934565</v>
      </c>
      <c r="M173" s="15">
        <f t="shared" si="32"/>
        <v>0.72869387466835855</v>
      </c>
      <c r="N173" s="24">
        <f t="shared" si="37"/>
        <v>89964.185754131744</v>
      </c>
      <c r="O173" s="15">
        <f t="shared" si="38"/>
        <v>0.46927419043254942</v>
      </c>
    </row>
    <row r="174" spans="2:15" ht="15" customHeight="1" x14ac:dyDescent="0.3">
      <c r="B174" s="3">
        <f t="shared" si="33"/>
        <v>155</v>
      </c>
      <c r="C174" s="10">
        <f t="shared" si="34"/>
        <v>50345</v>
      </c>
      <c r="D174" s="14">
        <f t="shared" si="35"/>
        <v>148254.97270065441</v>
      </c>
      <c r="E174" s="14">
        <f t="shared" si="26"/>
        <v>818.63197331339393</v>
      </c>
      <c r="F174" s="14">
        <f t="shared" si="27"/>
        <v>426.23304651438144</v>
      </c>
      <c r="G174" s="14">
        <f t="shared" si="28"/>
        <v>62.5</v>
      </c>
      <c r="H174" s="14">
        <f t="shared" si="29"/>
        <v>1244.8650198277753</v>
      </c>
      <c r="I174" s="14">
        <f t="shared" si="30"/>
        <v>1307.3650198277753</v>
      </c>
      <c r="J174" s="2"/>
      <c r="K174" s="15">
        <f t="shared" si="31"/>
        <v>0.4102546370906362</v>
      </c>
      <c r="L174" s="24">
        <f t="shared" si="36"/>
        <v>102563.65927265905</v>
      </c>
      <c r="M174" s="15">
        <f t="shared" si="32"/>
        <v>0.73214628639834511</v>
      </c>
      <c r="N174" s="24">
        <f t="shared" si="37"/>
        <v>90390.418800646119</v>
      </c>
      <c r="O174" s="15">
        <f t="shared" si="38"/>
        <v>0.46845560199202374</v>
      </c>
    </row>
    <row r="175" spans="2:15" ht="15" customHeight="1" x14ac:dyDescent="0.3">
      <c r="B175" s="3">
        <f t="shared" si="33"/>
        <v>156</v>
      </c>
      <c r="C175" s="10">
        <f t="shared" si="34"/>
        <v>50375</v>
      </c>
      <c r="D175" s="14">
        <f t="shared" si="35"/>
        <v>147436.34072734101</v>
      </c>
      <c r="E175" s="14">
        <f t="shared" si="26"/>
        <v>820.98554023666998</v>
      </c>
      <c r="F175" s="14">
        <f t="shared" si="27"/>
        <v>423.87947959110539</v>
      </c>
      <c r="G175" s="14">
        <f t="shared" si="28"/>
        <v>62.5</v>
      </c>
      <c r="H175" s="14">
        <f t="shared" si="29"/>
        <v>1244.8650198277753</v>
      </c>
      <c r="I175" s="14">
        <f t="shared" si="30"/>
        <v>1307.3650198277753</v>
      </c>
      <c r="J175" s="2"/>
      <c r="K175" s="15">
        <f t="shared" si="31"/>
        <v>0.41353857925158283</v>
      </c>
      <c r="L175" s="24">
        <f t="shared" si="36"/>
        <v>103384.64481289571</v>
      </c>
      <c r="M175" s="15">
        <f t="shared" si="32"/>
        <v>0.73557963465561504</v>
      </c>
      <c r="N175" s="24">
        <f t="shared" si="37"/>
        <v>90814.298280237228</v>
      </c>
      <c r="O175" s="15">
        <f t="shared" si="38"/>
        <v>0.46763538891499001</v>
      </c>
    </row>
    <row r="176" spans="2:15" ht="15" customHeight="1" x14ac:dyDescent="0.3">
      <c r="B176" s="3">
        <f t="shared" si="33"/>
        <v>157</v>
      </c>
      <c r="C176" s="10">
        <f t="shared" si="34"/>
        <v>50406</v>
      </c>
      <c r="D176" s="14">
        <f t="shared" si="35"/>
        <v>146615.35518710435</v>
      </c>
      <c r="E176" s="14">
        <f t="shared" si="26"/>
        <v>823.34587366485039</v>
      </c>
      <c r="F176" s="14">
        <f t="shared" si="27"/>
        <v>421.51914616292498</v>
      </c>
      <c r="G176" s="14">
        <f t="shared" si="28"/>
        <v>62.5</v>
      </c>
      <c r="H176" s="14">
        <f t="shared" si="29"/>
        <v>1244.8650198277753</v>
      </c>
      <c r="I176" s="14">
        <f t="shared" si="30"/>
        <v>1307.3650198277753</v>
      </c>
      <c r="J176" s="2"/>
      <c r="K176" s="15">
        <f t="shared" si="31"/>
        <v>0.41683196274624223</v>
      </c>
      <c r="L176" s="24">
        <f t="shared" si="36"/>
        <v>104207.99068656056</v>
      </c>
      <c r="M176" s="15">
        <f t="shared" si="32"/>
        <v>0.73899386463268402</v>
      </c>
      <c r="N176" s="24">
        <f t="shared" si="37"/>
        <v>91235.817426400157</v>
      </c>
      <c r="O176" s="15">
        <f t="shared" si="38"/>
        <v>0.46681354762422844</v>
      </c>
    </row>
    <row r="177" spans="2:15" ht="15" customHeight="1" x14ac:dyDescent="0.3">
      <c r="B177" s="3">
        <f t="shared" si="33"/>
        <v>158</v>
      </c>
      <c r="C177" s="10">
        <f t="shared" si="34"/>
        <v>50437</v>
      </c>
      <c r="D177" s="14">
        <f t="shared" si="35"/>
        <v>145792.00931343948</v>
      </c>
      <c r="E177" s="14">
        <f t="shared" si="26"/>
        <v>825.71299305163666</v>
      </c>
      <c r="F177" s="14">
        <f t="shared" si="27"/>
        <v>419.1520267761386</v>
      </c>
      <c r="G177" s="14">
        <f t="shared" si="28"/>
        <v>62.5</v>
      </c>
      <c r="H177" s="14">
        <f t="shared" si="29"/>
        <v>1244.8650198277753</v>
      </c>
      <c r="I177" s="14">
        <f t="shared" si="30"/>
        <v>1307.3650198277753</v>
      </c>
      <c r="J177" s="2"/>
      <c r="K177" s="15">
        <f t="shared" si="31"/>
        <v>0.42013481471844877</v>
      </c>
      <c r="L177" s="24">
        <f t="shared" si="36"/>
        <v>105033.7036796122</v>
      </c>
      <c r="M177" s="15">
        <f t="shared" si="32"/>
        <v>0.74238892136449663</v>
      </c>
      <c r="N177" s="24">
        <f t="shared" si="37"/>
        <v>91654.969453176294</v>
      </c>
      <c r="O177" s="15">
        <f t="shared" si="38"/>
        <v>0.46599007453417601</v>
      </c>
    </row>
    <row r="178" spans="2:15" ht="15" customHeight="1" x14ac:dyDescent="0.3">
      <c r="B178" s="3">
        <f t="shared" si="33"/>
        <v>159</v>
      </c>
      <c r="C178" s="10">
        <f t="shared" si="34"/>
        <v>50465</v>
      </c>
      <c r="D178" s="14">
        <f t="shared" si="35"/>
        <v>144966.29632038786</v>
      </c>
      <c r="E178" s="14">
        <f t="shared" si="26"/>
        <v>828.08691790666012</v>
      </c>
      <c r="F178" s="14">
        <f t="shared" si="27"/>
        <v>416.77810192111514</v>
      </c>
      <c r="G178" s="14">
        <f t="shared" si="28"/>
        <v>62.5</v>
      </c>
      <c r="H178" s="14">
        <f t="shared" si="29"/>
        <v>1244.8650198277753</v>
      </c>
      <c r="I178" s="14">
        <f t="shared" si="30"/>
        <v>1307.3650198277753</v>
      </c>
      <c r="J178" s="2"/>
      <c r="K178" s="15">
        <f t="shared" si="31"/>
        <v>0.42344716239007546</v>
      </c>
      <c r="L178" s="24">
        <f t="shared" si="36"/>
        <v>105861.79059751886</v>
      </c>
      <c r="M178" s="15">
        <f t="shared" si="32"/>
        <v>0.74576474972797258</v>
      </c>
      <c r="N178" s="24">
        <f t="shared" si="37"/>
        <v>92071.747555097405</v>
      </c>
      <c r="O178" s="15">
        <f t="shared" si="38"/>
        <v>0.46516496605090574</v>
      </c>
    </row>
    <row r="179" spans="2:15" ht="15" customHeight="1" x14ac:dyDescent="0.3">
      <c r="B179" s="3">
        <f t="shared" si="33"/>
        <v>160</v>
      </c>
      <c r="C179" s="10">
        <f t="shared" si="34"/>
        <v>50496</v>
      </c>
      <c r="D179" s="14">
        <f t="shared" si="35"/>
        <v>144138.20940248121</v>
      </c>
      <c r="E179" s="14">
        <f t="shared" si="26"/>
        <v>830.46766779564177</v>
      </c>
      <c r="F179" s="14">
        <f t="shared" si="27"/>
        <v>414.39735203213354</v>
      </c>
      <c r="G179" s="14">
        <f t="shared" si="28"/>
        <v>62.5</v>
      </c>
      <c r="H179" s="14">
        <f t="shared" si="29"/>
        <v>1244.8650198277753</v>
      </c>
      <c r="I179" s="14">
        <f t="shared" si="30"/>
        <v>1307.3650198277753</v>
      </c>
      <c r="J179" s="2"/>
      <c r="K179" s="15">
        <f t="shared" si="31"/>
        <v>0.42676903306125802</v>
      </c>
      <c r="L179" s="24">
        <f t="shared" si="36"/>
        <v>106692.25826531451</v>
      </c>
      <c r="M179" s="15">
        <f t="shared" si="32"/>
        <v>0.74912129444155307</v>
      </c>
      <c r="N179" s="24">
        <f t="shared" si="37"/>
        <v>92486.144907129536</v>
      </c>
      <c r="O179" s="15">
        <f t="shared" si="38"/>
        <v>0.46433821857210683</v>
      </c>
    </row>
    <row r="180" spans="2:15" ht="15" customHeight="1" x14ac:dyDescent="0.3">
      <c r="B180" s="3">
        <f t="shared" si="33"/>
        <v>161</v>
      </c>
      <c r="C180" s="10">
        <f t="shared" si="34"/>
        <v>50526</v>
      </c>
      <c r="D180" s="14">
        <f t="shared" si="35"/>
        <v>143307.74173468558</v>
      </c>
      <c r="E180" s="14">
        <f t="shared" si="26"/>
        <v>832.85526234055419</v>
      </c>
      <c r="F180" s="14">
        <f t="shared" si="27"/>
        <v>412.00975748722107</v>
      </c>
      <c r="G180" s="14">
        <f t="shared" si="28"/>
        <v>62.5</v>
      </c>
      <c r="H180" s="14">
        <f t="shared" si="29"/>
        <v>1244.8650198277753</v>
      </c>
      <c r="I180" s="14">
        <f t="shared" si="30"/>
        <v>1307.3650198277753</v>
      </c>
      <c r="J180" s="2"/>
      <c r="K180" s="15">
        <f t="shared" si="31"/>
        <v>0.43010045411062026</v>
      </c>
      <c r="L180" s="24">
        <f t="shared" si="36"/>
        <v>107525.11352765506</v>
      </c>
      <c r="M180" s="15">
        <f t="shared" si="32"/>
        <v>0.75245850006474457</v>
      </c>
      <c r="N180" s="24">
        <f t="shared" si="37"/>
        <v>92898.154664616755</v>
      </c>
      <c r="O180" s="15">
        <f t="shared" si="38"/>
        <v>0.46350982848706407</v>
      </c>
    </row>
    <row r="181" spans="2:15" ht="15" customHeight="1" x14ac:dyDescent="0.3">
      <c r="B181" s="3">
        <f t="shared" si="33"/>
        <v>162</v>
      </c>
      <c r="C181" s="10">
        <f t="shared" si="34"/>
        <v>50557</v>
      </c>
      <c r="D181" s="14">
        <f t="shared" si="35"/>
        <v>142474.88647234504</v>
      </c>
      <c r="E181" s="14">
        <f t="shared" si="26"/>
        <v>835.2497212197834</v>
      </c>
      <c r="F181" s="14">
        <f t="shared" si="27"/>
        <v>409.61529860799197</v>
      </c>
      <c r="G181" s="14">
        <f t="shared" si="28"/>
        <v>62.5</v>
      </c>
      <c r="H181" s="14">
        <f t="shared" si="29"/>
        <v>1244.8650198277753</v>
      </c>
      <c r="I181" s="14">
        <f t="shared" si="30"/>
        <v>1307.3650198277753</v>
      </c>
      <c r="J181" s="2"/>
      <c r="K181" s="15">
        <f t="shared" si="31"/>
        <v>0.43344145299549935</v>
      </c>
      <c r="L181" s="24">
        <f t="shared" si="36"/>
        <v>108360.36324887484</v>
      </c>
      <c r="M181" s="15">
        <f t="shared" si="32"/>
        <v>0.75577631099766229</v>
      </c>
      <c r="N181" s="24">
        <f t="shared" si="37"/>
        <v>93307.769963224753</v>
      </c>
      <c r="O181" s="15">
        <f t="shared" si="38"/>
        <v>0.46267979217663779</v>
      </c>
    </row>
    <row r="182" spans="2:15" ht="15" customHeight="1" x14ac:dyDescent="0.3">
      <c r="B182" s="3">
        <f t="shared" si="33"/>
        <v>163</v>
      </c>
      <c r="C182" s="10">
        <f t="shared" si="34"/>
        <v>50587</v>
      </c>
      <c r="D182" s="14">
        <f t="shared" si="35"/>
        <v>141639.63675112525</v>
      </c>
      <c r="E182" s="14">
        <f t="shared" si="26"/>
        <v>837.6510641682903</v>
      </c>
      <c r="F182" s="14">
        <f t="shared" si="27"/>
        <v>407.21395565948507</v>
      </c>
      <c r="G182" s="14">
        <f t="shared" si="28"/>
        <v>62.5</v>
      </c>
      <c r="H182" s="14">
        <f t="shared" si="29"/>
        <v>1244.8650198277753</v>
      </c>
      <c r="I182" s="14">
        <f t="shared" si="30"/>
        <v>1307.3650198277753</v>
      </c>
      <c r="J182" s="2"/>
      <c r="K182" s="15">
        <f t="shared" si="31"/>
        <v>0.43679205725217252</v>
      </c>
      <c r="L182" s="24">
        <f t="shared" si="36"/>
        <v>109198.01431304312</v>
      </c>
      <c r="M182" s="15">
        <f t="shared" si="32"/>
        <v>0.75907467148057162</v>
      </c>
      <c r="N182" s="24">
        <f t="shared" si="37"/>
        <v>93714.983918884245</v>
      </c>
      <c r="O182" s="15">
        <f t="shared" si="38"/>
        <v>0.46184810601324333</v>
      </c>
    </row>
    <row r="183" spans="2:15" ht="15" customHeight="1" x14ac:dyDescent="0.3">
      <c r="B183" s="3">
        <f t="shared" si="33"/>
        <v>164</v>
      </c>
      <c r="C183" s="10">
        <f t="shared" si="34"/>
        <v>50618</v>
      </c>
      <c r="D183" s="14">
        <f t="shared" si="35"/>
        <v>140801.98568695696</v>
      </c>
      <c r="E183" s="14">
        <f t="shared" si="26"/>
        <v>840.05931097777398</v>
      </c>
      <c r="F183" s="14">
        <f t="shared" si="27"/>
        <v>404.80570885000134</v>
      </c>
      <c r="G183" s="14">
        <f t="shared" si="28"/>
        <v>62.5</v>
      </c>
      <c r="H183" s="14">
        <f t="shared" si="29"/>
        <v>1244.8650198277753</v>
      </c>
      <c r="I183" s="14">
        <f t="shared" si="30"/>
        <v>1307.3650198277753</v>
      </c>
      <c r="J183" s="2"/>
      <c r="K183" s="15">
        <f t="shared" si="31"/>
        <v>0.44015229449608356</v>
      </c>
      <c r="L183" s="24">
        <f t="shared" si="36"/>
        <v>110038.07362402089</v>
      </c>
      <c r="M183" s="15">
        <f t="shared" si="32"/>
        <v>0.76235352559342873</v>
      </c>
      <c r="N183" s="24">
        <f t="shared" si="37"/>
        <v>94119.789627734252</v>
      </c>
      <c r="O183" s="15">
        <f t="shared" si="38"/>
        <v>0.46101476636083039</v>
      </c>
    </row>
    <row r="184" spans="2:15" ht="15" customHeight="1" x14ac:dyDescent="0.3">
      <c r="B184" s="3">
        <f t="shared" si="33"/>
        <v>165</v>
      </c>
      <c r="C184" s="10">
        <f t="shared" si="34"/>
        <v>50649</v>
      </c>
      <c r="D184" s="14">
        <f t="shared" si="35"/>
        <v>139961.92637597918</v>
      </c>
      <c r="E184" s="14">
        <f t="shared" si="26"/>
        <v>842.4744814968351</v>
      </c>
      <c r="F184" s="14">
        <f t="shared" si="27"/>
        <v>402.39053833094016</v>
      </c>
      <c r="G184" s="14">
        <f t="shared" si="28"/>
        <v>62.5</v>
      </c>
      <c r="H184" s="14">
        <f t="shared" si="29"/>
        <v>1244.8650198277753</v>
      </c>
      <c r="I184" s="14">
        <f t="shared" si="30"/>
        <v>1307.3650198277753</v>
      </c>
      <c r="J184" s="2"/>
      <c r="K184" s="15">
        <f t="shared" si="31"/>
        <v>0.44352219242207092</v>
      </c>
      <c r="L184" s="24">
        <f t="shared" si="36"/>
        <v>110880.54810551772</v>
      </c>
      <c r="M184" s="15">
        <f t="shared" si="32"/>
        <v>0.76561281725541996</v>
      </c>
      <c r="N184" s="24">
        <f t="shared" si="37"/>
        <v>94522.180166065198</v>
      </c>
      <c r="O184" s="15">
        <f t="shared" si="38"/>
        <v>0.46017976957486284</v>
      </c>
    </row>
    <row r="185" spans="2:15" ht="15" customHeight="1" x14ac:dyDescent="0.3">
      <c r="B185" s="3">
        <f t="shared" si="33"/>
        <v>166</v>
      </c>
      <c r="C185" s="10">
        <f t="shared" si="34"/>
        <v>50679</v>
      </c>
      <c r="D185" s="14">
        <f t="shared" si="35"/>
        <v>139119.45189448234</v>
      </c>
      <c r="E185" s="14">
        <f t="shared" si="26"/>
        <v>844.89659563113855</v>
      </c>
      <c r="F185" s="14">
        <f t="shared" si="27"/>
        <v>399.96842419663676</v>
      </c>
      <c r="G185" s="14">
        <f t="shared" si="28"/>
        <v>62.5</v>
      </c>
      <c r="H185" s="14">
        <f t="shared" si="29"/>
        <v>1244.8650198277753</v>
      </c>
      <c r="I185" s="14">
        <f t="shared" si="30"/>
        <v>1307.3650198277753</v>
      </c>
      <c r="J185" s="2"/>
      <c r="K185" s="15">
        <f t="shared" si="31"/>
        <v>0.44690177880459547</v>
      </c>
      <c r="L185" s="24">
        <f t="shared" si="36"/>
        <v>111725.44470114887</v>
      </c>
      <c r="M185" s="15">
        <f t="shared" si="32"/>
        <v>0.76885249022449864</v>
      </c>
      <c r="N185" s="24">
        <f t="shared" si="37"/>
        <v>94922.14859026183</v>
      </c>
      <c r="O185" s="15">
        <f t="shared" si="38"/>
        <v>0.45934311200229816</v>
      </c>
    </row>
    <row r="186" spans="2:15" ht="15" customHeight="1" x14ac:dyDescent="0.3">
      <c r="B186" s="3">
        <f t="shared" si="33"/>
        <v>167</v>
      </c>
      <c r="C186" s="10">
        <f t="shared" si="34"/>
        <v>50710</v>
      </c>
      <c r="D186" s="14">
        <f t="shared" si="35"/>
        <v>138274.55529885119</v>
      </c>
      <c r="E186" s="14">
        <f t="shared" si="26"/>
        <v>847.32567334357805</v>
      </c>
      <c r="F186" s="14">
        <f t="shared" si="27"/>
        <v>397.53934648419721</v>
      </c>
      <c r="G186" s="14">
        <f t="shared" si="28"/>
        <v>62.5</v>
      </c>
      <c r="H186" s="14">
        <f t="shared" si="29"/>
        <v>1244.8650198277753</v>
      </c>
      <c r="I186" s="14">
        <f t="shared" si="30"/>
        <v>1307.3650198277753</v>
      </c>
      <c r="J186" s="2"/>
      <c r="K186" s="15">
        <f t="shared" si="31"/>
        <v>0.45029108149796981</v>
      </c>
      <c r="L186" s="24">
        <f t="shared" si="36"/>
        <v>112572.77037449245</v>
      </c>
      <c r="M186" s="15">
        <f t="shared" si="32"/>
        <v>0.77207248809692297</v>
      </c>
      <c r="N186" s="24">
        <f t="shared" si="37"/>
        <v>95319.687936746021</v>
      </c>
      <c r="O186" s="15">
        <f t="shared" si="38"/>
        <v>0.4585047899815668</v>
      </c>
    </row>
    <row r="187" spans="2:15" ht="15" customHeight="1" x14ac:dyDescent="0.3">
      <c r="B187" s="3">
        <f t="shared" si="33"/>
        <v>168</v>
      </c>
      <c r="C187" s="10">
        <f t="shared" si="34"/>
        <v>50740</v>
      </c>
      <c r="D187" s="14">
        <f t="shared" si="35"/>
        <v>137427.22962550761</v>
      </c>
      <c r="E187" s="14">
        <f t="shared" si="26"/>
        <v>849.76173465444094</v>
      </c>
      <c r="F187" s="14">
        <f t="shared" si="27"/>
        <v>395.10328517333437</v>
      </c>
      <c r="G187" s="14">
        <f t="shared" si="28"/>
        <v>62.5</v>
      </c>
      <c r="H187" s="14">
        <f t="shared" si="29"/>
        <v>1244.8650198277753</v>
      </c>
      <c r="I187" s="14">
        <f t="shared" si="30"/>
        <v>1307.3650198277753</v>
      </c>
      <c r="J187" s="2"/>
      <c r="K187" s="15">
        <f t="shared" si="31"/>
        <v>0.45369012843658757</v>
      </c>
      <c r="L187" s="24">
        <f t="shared" si="36"/>
        <v>113422.53210914689</v>
      </c>
      <c r="M187" s="15">
        <f t="shared" si="32"/>
        <v>0.7752727543067901</v>
      </c>
      <c r="N187" s="24">
        <f t="shared" si="37"/>
        <v>95714.791221919353</v>
      </c>
      <c r="O187" s="15">
        <f t="shared" si="38"/>
        <v>0.45766479984255126</v>
      </c>
    </row>
    <row r="188" spans="2:15" ht="15" customHeight="1" x14ac:dyDescent="0.3">
      <c r="B188" s="3">
        <f t="shared" si="33"/>
        <v>169</v>
      </c>
      <c r="C188" s="10">
        <f t="shared" si="34"/>
        <v>50771</v>
      </c>
      <c r="D188" s="14">
        <f t="shared" si="35"/>
        <v>136577.46789085318</v>
      </c>
      <c r="E188" s="14">
        <f t="shared" si="26"/>
        <v>852.20479964157244</v>
      </c>
      <c r="F188" s="14">
        <f t="shared" si="27"/>
        <v>392.66022018620293</v>
      </c>
      <c r="G188" s="14">
        <f t="shared" si="28"/>
        <v>62.5</v>
      </c>
      <c r="H188" s="14">
        <f t="shared" si="29"/>
        <v>1244.8650198277753</v>
      </c>
      <c r="I188" s="14">
        <f t="shared" si="30"/>
        <v>1307.3650198277753</v>
      </c>
      <c r="J188" s="2"/>
      <c r="K188" s="15">
        <f t="shared" si="31"/>
        <v>0.45709894763515391</v>
      </c>
      <c r="L188" s="24">
        <f t="shared" si="36"/>
        <v>114274.73690878847</v>
      </c>
      <c r="M188" s="15">
        <f t="shared" si="32"/>
        <v>0.77845323212557005</v>
      </c>
      <c r="N188" s="24">
        <f t="shared" si="37"/>
        <v>96107.45144210555</v>
      </c>
      <c r="O188" s="15">
        <f t="shared" si="38"/>
        <v>0.45682313790656576</v>
      </c>
    </row>
    <row r="189" spans="2:15" ht="15" customHeight="1" x14ac:dyDescent="0.3">
      <c r="B189" s="3">
        <f t="shared" si="33"/>
        <v>170</v>
      </c>
      <c r="C189" s="10">
        <f t="shared" si="34"/>
        <v>50802</v>
      </c>
      <c r="D189" s="14">
        <f t="shared" si="35"/>
        <v>135725.26309121161</v>
      </c>
      <c r="E189" s="14">
        <f t="shared" si="26"/>
        <v>854.65488844054198</v>
      </c>
      <c r="F189" s="14">
        <f t="shared" si="27"/>
        <v>390.21013138723339</v>
      </c>
      <c r="G189" s="14">
        <f t="shared" si="28"/>
        <v>62.5</v>
      </c>
      <c r="H189" s="14">
        <f t="shared" si="29"/>
        <v>1244.8650198277753</v>
      </c>
      <c r="I189" s="14">
        <f t="shared" si="30"/>
        <v>1307.3650198277753</v>
      </c>
      <c r="J189" s="2"/>
      <c r="K189" s="15">
        <f t="shared" si="31"/>
        <v>0.46051756718891601</v>
      </c>
      <c r="L189" s="24">
        <f t="shared" si="36"/>
        <v>115129.39179722901</v>
      </c>
      <c r="M189" s="15">
        <f t="shared" si="32"/>
        <v>0.7816138646616384</v>
      </c>
      <c r="N189" s="24">
        <f t="shared" si="37"/>
        <v>96497.661573492776</v>
      </c>
      <c r="O189" s="15">
        <f t="shared" si="38"/>
        <v>0.45597980048633541</v>
      </c>
    </row>
    <row r="190" spans="2:15" ht="15" customHeight="1" x14ac:dyDescent="0.3">
      <c r="B190" s="3">
        <f t="shared" si="33"/>
        <v>171</v>
      </c>
      <c r="C190" s="10">
        <f t="shared" si="34"/>
        <v>50830</v>
      </c>
      <c r="D190" s="14">
        <f t="shared" si="35"/>
        <v>134870.60820277108</v>
      </c>
      <c r="E190" s="14">
        <f t="shared" si="26"/>
        <v>857.11202124480837</v>
      </c>
      <c r="F190" s="14">
        <f t="shared" si="27"/>
        <v>387.75299858296688</v>
      </c>
      <c r="G190" s="14">
        <f t="shared" si="28"/>
        <v>62.5</v>
      </c>
      <c r="H190" s="14">
        <f t="shared" si="29"/>
        <v>1244.8650198277753</v>
      </c>
      <c r="I190" s="14">
        <f t="shared" si="30"/>
        <v>1307.3650198277753</v>
      </c>
      <c r="J190" s="2"/>
      <c r="K190" s="15">
        <f t="shared" si="31"/>
        <v>0.46394601527389528</v>
      </c>
      <c r="L190" s="24">
        <f t="shared" si="36"/>
        <v>115986.50381847382</v>
      </c>
      <c r="M190" s="15">
        <f t="shared" si="32"/>
        <v>0.78475459485980747</v>
      </c>
      <c r="N190" s="24">
        <f t="shared" si="37"/>
        <v>96885.414572075737</v>
      </c>
      <c r="O190" s="15">
        <f t="shared" si="38"/>
        <v>0.45513478388597528</v>
      </c>
    </row>
    <row r="191" spans="2:15" ht="15" customHeight="1" x14ac:dyDescent="0.3">
      <c r="B191" s="3">
        <f t="shared" si="33"/>
        <v>172</v>
      </c>
      <c r="C191" s="10">
        <f t="shared" si="34"/>
        <v>50861</v>
      </c>
      <c r="D191" s="14">
        <f t="shared" si="35"/>
        <v>134013.49618152628</v>
      </c>
      <c r="E191" s="14">
        <f t="shared" si="26"/>
        <v>859.57621830588732</v>
      </c>
      <c r="F191" s="14">
        <f t="shared" si="27"/>
        <v>385.28880152188805</v>
      </c>
      <c r="G191" s="14">
        <f t="shared" si="28"/>
        <v>62.5</v>
      </c>
      <c r="H191" s="14">
        <f t="shared" si="29"/>
        <v>1244.8650198277753</v>
      </c>
      <c r="I191" s="14">
        <f t="shared" si="30"/>
        <v>1307.3650198277753</v>
      </c>
      <c r="J191" s="2"/>
      <c r="K191" s="15">
        <f t="shared" si="31"/>
        <v>0.46738432014711884</v>
      </c>
      <c r="L191" s="24">
        <f t="shared" si="36"/>
        <v>116846.08003677971</v>
      </c>
      <c r="M191" s="15">
        <f t="shared" si="32"/>
        <v>0.7878753655008558</v>
      </c>
      <c r="N191" s="24">
        <f t="shared" si="37"/>
        <v>97270.703373597629</v>
      </c>
      <c r="O191" s="15">
        <f t="shared" si="38"/>
        <v>0.45428808440096963</v>
      </c>
    </row>
    <row r="192" spans="2:15" ht="15" customHeight="1" x14ac:dyDescent="0.3">
      <c r="B192" s="3">
        <f t="shared" si="33"/>
        <v>173</v>
      </c>
      <c r="C192" s="10">
        <f t="shared" si="34"/>
        <v>50891</v>
      </c>
      <c r="D192" s="14">
        <f t="shared" si="35"/>
        <v>133153.9199632204</v>
      </c>
      <c r="E192" s="14">
        <f t="shared" si="26"/>
        <v>862.04749993351675</v>
      </c>
      <c r="F192" s="14">
        <f t="shared" si="27"/>
        <v>382.81751989425862</v>
      </c>
      <c r="G192" s="14">
        <f t="shared" si="28"/>
        <v>62.5</v>
      </c>
      <c r="H192" s="14">
        <f t="shared" si="29"/>
        <v>1244.8650198277753</v>
      </c>
      <c r="I192" s="14">
        <f t="shared" si="30"/>
        <v>1307.3650198277753</v>
      </c>
      <c r="J192" s="2"/>
      <c r="K192" s="15">
        <f t="shared" si="31"/>
        <v>0.4708325101468529</v>
      </c>
      <c r="L192" s="24">
        <f t="shared" si="36"/>
        <v>117708.12753671322</v>
      </c>
      <c r="M192" s="15">
        <f t="shared" si="32"/>
        <v>0.79097611920105659</v>
      </c>
      <c r="N192" s="24">
        <f t="shared" si="37"/>
        <v>97653.520893491892</v>
      </c>
      <c r="O192" s="15">
        <f t="shared" si="38"/>
        <v>0.4534396983181509</v>
      </c>
    </row>
    <row r="193" spans="2:15" ht="15" customHeight="1" x14ac:dyDescent="0.3">
      <c r="B193" s="3">
        <f t="shared" si="33"/>
        <v>174</v>
      </c>
      <c r="C193" s="10">
        <f t="shared" si="34"/>
        <v>50922</v>
      </c>
      <c r="D193" s="14">
        <f t="shared" si="35"/>
        <v>132291.87246328688</v>
      </c>
      <c r="E193" s="14">
        <f t="shared" si="26"/>
        <v>864.52588649582549</v>
      </c>
      <c r="F193" s="14">
        <f t="shared" si="27"/>
        <v>380.33913333194982</v>
      </c>
      <c r="G193" s="14">
        <f t="shared" si="28"/>
        <v>62.5</v>
      </c>
      <c r="H193" s="14">
        <f t="shared" si="29"/>
        <v>1244.8650198277753</v>
      </c>
      <c r="I193" s="14">
        <f t="shared" si="30"/>
        <v>1307.3650198277753</v>
      </c>
      <c r="J193" s="2"/>
      <c r="K193" s="15">
        <f t="shared" si="31"/>
        <v>0.4742906136928362</v>
      </c>
      <c r="L193" s="24">
        <f t="shared" si="36"/>
        <v>118572.65342320905</v>
      </c>
      <c r="M193" s="15">
        <f t="shared" si="32"/>
        <v>0.79405679841170496</v>
      </c>
      <c r="N193" s="24">
        <f t="shared" si="37"/>
        <v>98033.860026823837</v>
      </c>
      <c r="O193" s="15">
        <f t="shared" si="38"/>
        <v>0.45258962191567909</v>
      </c>
    </row>
    <row r="194" spans="2:15" ht="15" customHeight="1" x14ac:dyDescent="0.3">
      <c r="B194" s="3">
        <f t="shared" si="33"/>
        <v>175</v>
      </c>
      <c r="C194" s="10">
        <f t="shared" si="34"/>
        <v>50952</v>
      </c>
      <c r="D194" s="14">
        <f t="shared" si="35"/>
        <v>131427.34657679105</v>
      </c>
      <c r="E194" s="14">
        <f t="shared" si="26"/>
        <v>867.01139841950089</v>
      </c>
      <c r="F194" s="14">
        <f t="shared" si="27"/>
        <v>377.85362140827436</v>
      </c>
      <c r="G194" s="14">
        <f t="shared" si="28"/>
        <v>62.5</v>
      </c>
      <c r="H194" s="14">
        <f t="shared" si="29"/>
        <v>1244.8650198277753</v>
      </c>
      <c r="I194" s="14">
        <f t="shared" si="30"/>
        <v>1307.3650198277753</v>
      </c>
      <c r="J194" s="2"/>
      <c r="K194" s="15">
        <f t="shared" si="31"/>
        <v>0.47775865928651423</v>
      </c>
      <c r="L194" s="24">
        <f t="shared" si="36"/>
        <v>119439.66482162855</v>
      </c>
      <c r="M194" s="15">
        <f t="shared" si="32"/>
        <v>0.79711734541864343</v>
      </c>
      <c r="N194" s="24">
        <f t="shared" si="37"/>
        <v>98411.713648232108</v>
      </c>
      <c r="O194" s="15">
        <f t="shared" si="38"/>
        <v>0.4517378514630202</v>
      </c>
    </row>
    <row r="195" spans="2:15" ht="15" customHeight="1" x14ac:dyDescent="0.3">
      <c r="B195" s="3">
        <f t="shared" si="33"/>
        <v>176</v>
      </c>
      <c r="C195" s="10">
        <f t="shared" si="34"/>
        <v>50983</v>
      </c>
      <c r="D195" s="14">
        <f t="shared" si="35"/>
        <v>130560.33517837155</v>
      </c>
      <c r="E195" s="14">
        <f t="shared" si="26"/>
        <v>869.50405618995705</v>
      </c>
      <c r="F195" s="14">
        <f t="shared" si="27"/>
        <v>375.36096363781826</v>
      </c>
      <c r="G195" s="14">
        <f t="shared" si="28"/>
        <v>62.5</v>
      </c>
      <c r="H195" s="14">
        <f t="shared" si="29"/>
        <v>1244.8650198277753</v>
      </c>
      <c r="I195" s="14">
        <f t="shared" si="30"/>
        <v>1307.3650198277753</v>
      </c>
      <c r="J195" s="2"/>
      <c r="K195" s="15">
        <f t="shared" si="31"/>
        <v>0.48123667551127403</v>
      </c>
      <c r="L195" s="24">
        <f t="shared" si="36"/>
        <v>120309.16887781851</v>
      </c>
      <c r="M195" s="15">
        <f t="shared" si="32"/>
        <v>0.8001577023417864</v>
      </c>
      <c r="N195" s="24">
        <f t="shared" si="37"/>
        <v>98787.074611869932</v>
      </c>
      <c r="O195" s="15">
        <f t="shared" si="38"/>
        <v>0.45088438322092572</v>
      </c>
    </row>
    <row r="196" spans="2:15" ht="15" customHeight="1" x14ac:dyDescent="0.3">
      <c r="B196" s="3">
        <f t="shared" si="33"/>
        <v>177</v>
      </c>
      <c r="C196" s="10">
        <f t="shared" si="34"/>
        <v>51014</v>
      </c>
      <c r="D196" s="14">
        <f t="shared" si="35"/>
        <v>129690.8311221816</v>
      </c>
      <c r="E196" s="14">
        <f t="shared" si="26"/>
        <v>872.00388035150308</v>
      </c>
      <c r="F196" s="14">
        <f t="shared" si="27"/>
        <v>372.86113947627217</v>
      </c>
      <c r="G196" s="14">
        <f t="shared" si="28"/>
        <v>62.5</v>
      </c>
      <c r="H196" s="14">
        <f t="shared" si="29"/>
        <v>1244.8650198277753</v>
      </c>
      <c r="I196" s="14">
        <f t="shared" si="30"/>
        <v>1307.3650198277753</v>
      </c>
      <c r="J196" s="2"/>
      <c r="K196" s="15">
        <f t="shared" si="31"/>
        <v>0.48472469103268007</v>
      </c>
      <c r="L196" s="24">
        <f t="shared" si="36"/>
        <v>121181.17275817001</v>
      </c>
      <c r="M196" s="15">
        <f t="shared" si="32"/>
        <v>0.80317781113464282</v>
      </c>
      <c r="N196" s="24">
        <f t="shared" si="37"/>
        <v>99159.935751346202</v>
      </c>
      <c r="O196" s="15">
        <f t="shared" si="38"/>
        <v>0.45002921344141111</v>
      </c>
    </row>
    <row r="197" spans="2:15" ht="15" customHeight="1" x14ac:dyDescent="0.3">
      <c r="B197" s="3">
        <f t="shared" si="33"/>
        <v>178</v>
      </c>
      <c r="C197" s="10">
        <f t="shared" si="34"/>
        <v>51044</v>
      </c>
      <c r="D197" s="14">
        <f t="shared" si="35"/>
        <v>128818.82724183009</v>
      </c>
      <c r="E197" s="14">
        <f t="shared" si="26"/>
        <v>874.51089150751386</v>
      </c>
      <c r="F197" s="14">
        <f t="shared" si="27"/>
        <v>370.35412832026151</v>
      </c>
      <c r="G197" s="14">
        <f t="shared" si="28"/>
        <v>62.5</v>
      </c>
      <c r="H197" s="14">
        <f t="shared" si="29"/>
        <v>1244.8650198277753</v>
      </c>
      <c r="I197" s="14">
        <f t="shared" si="30"/>
        <v>1307.3650198277753</v>
      </c>
      <c r="J197" s="2"/>
      <c r="K197" s="15">
        <f t="shared" si="31"/>
        <v>0.48822273459871007</v>
      </c>
      <c r="L197" s="24">
        <f t="shared" si="36"/>
        <v>122055.68364967752</v>
      </c>
      <c r="M197" s="15">
        <f t="shared" si="32"/>
        <v>0.80617761358383833</v>
      </c>
      <c r="N197" s="24">
        <f t="shared" si="37"/>
        <v>99530.289879666467</v>
      </c>
      <c r="O197" s="15">
        <f t="shared" si="38"/>
        <v>0.44917233836773501</v>
      </c>
    </row>
    <row r="198" spans="2:15" ht="15" customHeight="1" x14ac:dyDescent="0.3">
      <c r="B198" s="3">
        <f t="shared" si="33"/>
        <v>179</v>
      </c>
      <c r="C198" s="10">
        <f t="shared" si="34"/>
        <v>51075</v>
      </c>
      <c r="D198" s="14">
        <f t="shared" si="35"/>
        <v>127944.31635032258</v>
      </c>
      <c r="E198" s="14">
        <f t="shared" si="26"/>
        <v>877.02511032059783</v>
      </c>
      <c r="F198" s="14">
        <f t="shared" si="27"/>
        <v>367.83990950717748</v>
      </c>
      <c r="G198" s="14">
        <f t="shared" si="28"/>
        <v>62.5</v>
      </c>
      <c r="H198" s="14">
        <f t="shared" si="29"/>
        <v>1244.8650198277753</v>
      </c>
      <c r="I198" s="14">
        <f t="shared" si="30"/>
        <v>1307.3650198277753</v>
      </c>
      <c r="J198" s="2"/>
      <c r="K198" s="15">
        <f t="shared" si="31"/>
        <v>0.49173083503999249</v>
      </c>
      <c r="L198" s="24">
        <f t="shared" si="36"/>
        <v>122932.70875999812</v>
      </c>
      <c r="M198" s="15">
        <f t="shared" si="32"/>
        <v>0.80915705130863458</v>
      </c>
      <c r="N198" s="24">
        <f t="shared" si="37"/>
        <v>99898.129789173647</v>
      </c>
      <c r="O198" s="15">
        <f t="shared" si="38"/>
        <v>0.44831375423437753</v>
      </c>
    </row>
    <row r="199" spans="2:15" ht="15" customHeight="1" x14ac:dyDescent="0.3">
      <c r="B199" s="3">
        <f t="shared" si="33"/>
        <v>180</v>
      </c>
      <c r="C199" s="10">
        <f t="shared" si="34"/>
        <v>51105</v>
      </c>
      <c r="D199" s="14">
        <f t="shared" si="35"/>
        <v>127067.29124000198</v>
      </c>
      <c r="E199" s="14">
        <f t="shared" si="26"/>
        <v>879.5465575127696</v>
      </c>
      <c r="F199" s="14">
        <f t="shared" si="27"/>
        <v>365.31846231500572</v>
      </c>
      <c r="G199" s="14">
        <f t="shared" si="28"/>
        <v>62.5</v>
      </c>
      <c r="H199" s="14">
        <f t="shared" si="29"/>
        <v>1244.8650198277753</v>
      </c>
      <c r="I199" s="14">
        <f t="shared" si="30"/>
        <v>1307.3650198277753</v>
      </c>
      <c r="J199" s="2"/>
      <c r="K199" s="15">
        <f t="shared" si="31"/>
        <v>0.49524902127004355</v>
      </c>
      <c r="L199" s="24">
        <f t="shared" si="36"/>
        <v>123812.25531751089</v>
      </c>
      <c r="M199" s="15">
        <f t="shared" si="32"/>
        <v>0.81211606576044915</v>
      </c>
      <c r="N199" s="24">
        <f t="shared" si="37"/>
        <v>100263.44825148865</v>
      </c>
      <c r="O199" s="15">
        <f t="shared" si="38"/>
        <v>0.44745345726701941</v>
      </c>
    </row>
    <row r="200" spans="2:15" ht="15" customHeight="1" x14ac:dyDescent="0.3">
      <c r="B200" s="3">
        <f t="shared" si="33"/>
        <v>181</v>
      </c>
      <c r="C200" s="10">
        <f t="shared" si="34"/>
        <v>51136</v>
      </c>
      <c r="D200" s="14">
        <f t="shared" si="35"/>
        <v>126187.74468248921</v>
      </c>
      <c r="E200" s="14">
        <f t="shared" si="26"/>
        <v>882.07525386561883</v>
      </c>
      <c r="F200" s="14">
        <f t="shared" si="27"/>
        <v>362.78976596215648</v>
      </c>
      <c r="G200" s="14">
        <f t="shared" si="28"/>
        <v>62.5</v>
      </c>
      <c r="H200" s="14">
        <f t="shared" si="29"/>
        <v>1244.8650198277753</v>
      </c>
      <c r="I200" s="14">
        <f t="shared" si="30"/>
        <v>1307.3650198277753</v>
      </c>
      <c r="J200" s="2"/>
      <c r="K200" s="15">
        <f t="shared" si="31"/>
        <v>0.49877732228550609</v>
      </c>
      <c r="L200" s="24">
        <f t="shared" si="36"/>
        <v>124694.33057137651</v>
      </c>
      <c r="M200" s="15">
        <f t="shared" si="32"/>
        <v>0.81505459822237214</v>
      </c>
      <c r="N200" s="24">
        <f t="shared" si="37"/>
        <v>100626.2380174508</v>
      </c>
      <c r="O200" s="15">
        <f t="shared" si="38"/>
        <v>0.44659144368252057</v>
      </c>
    </row>
    <row r="201" spans="2:15" ht="15" customHeight="1" x14ac:dyDescent="0.3">
      <c r="B201" s="3">
        <f t="shared" si="33"/>
        <v>182</v>
      </c>
      <c r="C201" s="10">
        <f t="shared" si="34"/>
        <v>51167</v>
      </c>
      <c r="D201" s="14">
        <f t="shared" si="35"/>
        <v>125305.66942862359</v>
      </c>
      <c r="E201" s="14">
        <f t="shared" si="26"/>
        <v>884.61122022048244</v>
      </c>
      <c r="F201" s="14">
        <f t="shared" si="27"/>
        <v>360.25379960729288</v>
      </c>
      <c r="G201" s="14">
        <f t="shared" si="28"/>
        <v>62.5</v>
      </c>
      <c r="H201" s="14">
        <f t="shared" si="29"/>
        <v>1244.8650198277753</v>
      </c>
      <c r="I201" s="14">
        <f t="shared" si="30"/>
        <v>1307.3650198277753</v>
      </c>
      <c r="J201" s="2"/>
      <c r="K201" s="15">
        <f t="shared" si="31"/>
        <v>0.50231576716638804</v>
      </c>
      <c r="L201" s="24">
        <f t="shared" si="36"/>
        <v>125578.941791597</v>
      </c>
      <c r="M201" s="15">
        <f t="shared" si="32"/>
        <v>0.8179725898086827</v>
      </c>
      <c r="N201" s="24">
        <f t="shared" si="37"/>
        <v>100986.49181705809</v>
      </c>
      <c r="O201" s="15">
        <f t="shared" si="38"/>
        <v>0.4457277096888988</v>
      </c>
    </row>
    <row r="202" spans="2:15" ht="15" customHeight="1" x14ac:dyDescent="0.3">
      <c r="B202" s="3">
        <f t="shared" si="33"/>
        <v>183</v>
      </c>
      <c r="C202" s="10">
        <f t="shared" si="34"/>
        <v>51196</v>
      </c>
      <c r="D202" s="14">
        <f t="shared" si="35"/>
        <v>124421.0582084031</v>
      </c>
      <c r="E202" s="14">
        <f t="shared" si="26"/>
        <v>887.1544774786164</v>
      </c>
      <c r="F202" s="14">
        <f t="shared" si="27"/>
        <v>357.71054234915897</v>
      </c>
      <c r="G202" s="14">
        <f t="shared" si="28"/>
        <v>62.5</v>
      </c>
      <c r="H202" s="14">
        <f t="shared" si="29"/>
        <v>1244.8650198277753</v>
      </c>
      <c r="I202" s="14">
        <f t="shared" si="30"/>
        <v>1307.3650198277753</v>
      </c>
      <c r="J202" s="2"/>
      <c r="K202" s="15">
        <f t="shared" si="31"/>
        <v>0.50586438507630249</v>
      </c>
      <c r="L202" s="24">
        <f t="shared" si="36"/>
        <v>126466.09626907561</v>
      </c>
      <c r="M202" s="15">
        <f t="shared" si="32"/>
        <v>0.82086998146436341</v>
      </c>
      <c r="N202" s="24">
        <f t="shared" si="37"/>
        <v>101344.20235940725</v>
      </c>
      <c r="O202" s="15">
        <f t="shared" si="38"/>
        <v>0.444862251485308</v>
      </c>
    </row>
    <row r="203" spans="2:15" ht="15" customHeight="1" x14ac:dyDescent="0.3">
      <c r="B203" s="3">
        <f t="shared" si="33"/>
        <v>184</v>
      </c>
      <c r="C203" s="10">
        <f t="shared" si="34"/>
        <v>51227</v>
      </c>
      <c r="D203" s="14">
        <f t="shared" si="35"/>
        <v>123533.90373092449</v>
      </c>
      <c r="E203" s="14">
        <f t="shared" si="26"/>
        <v>889.70504660136748</v>
      </c>
      <c r="F203" s="14">
        <f t="shared" si="27"/>
        <v>355.15997322640789</v>
      </c>
      <c r="G203" s="14">
        <f t="shared" si="28"/>
        <v>62.5</v>
      </c>
      <c r="H203" s="14">
        <f t="shared" si="29"/>
        <v>1244.8650198277753</v>
      </c>
      <c r="I203" s="14">
        <f t="shared" si="30"/>
        <v>1307.3650198277753</v>
      </c>
      <c r="J203" s="2"/>
      <c r="K203" s="15">
        <f t="shared" si="31"/>
        <v>0.5094232052627079</v>
      </c>
      <c r="L203" s="24">
        <f t="shared" si="36"/>
        <v>127355.80131567697</v>
      </c>
      <c r="M203" s="15">
        <f t="shared" si="32"/>
        <v>0.82374671396461374</v>
      </c>
      <c r="N203" s="24">
        <f t="shared" si="37"/>
        <v>101699.36233263367</v>
      </c>
      <c r="O203" s="15">
        <f t="shared" si="38"/>
        <v>0.44399506526201699</v>
      </c>
    </row>
    <row r="204" spans="2:15" ht="15" customHeight="1" x14ac:dyDescent="0.3">
      <c r="B204" s="3">
        <f t="shared" si="33"/>
        <v>185</v>
      </c>
      <c r="C204" s="10">
        <f t="shared" si="34"/>
        <v>51257</v>
      </c>
      <c r="D204" s="14">
        <f t="shared" si="35"/>
        <v>122644.19868432313</v>
      </c>
      <c r="E204" s="14">
        <f t="shared" si="26"/>
        <v>892.26294861034626</v>
      </c>
      <c r="F204" s="14">
        <f t="shared" si="27"/>
        <v>352.60207121742906</v>
      </c>
      <c r="G204" s="14">
        <f t="shared" si="28"/>
        <v>62.5</v>
      </c>
      <c r="H204" s="14">
        <f t="shared" si="29"/>
        <v>1244.8650198277753</v>
      </c>
      <c r="I204" s="14">
        <f t="shared" si="30"/>
        <v>1307.3650198277753</v>
      </c>
      <c r="J204" s="2"/>
      <c r="K204" s="15">
        <f t="shared" si="31"/>
        <v>0.51299225705714924</v>
      </c>
      <c r="L204" s="24">
        <f t="shared" si="36"/>
        <v>128248.06426428731</v>
      </c>
      <c r="M204" s="15">
        <f t="shared" si="32"/>
        <v>0.82660272791436173</v>
      </c>
      <c r="N204" s="24">
        <f t="shared" si="37"/>
        <v>102051.9644038511</v>
      </c>
      <c r="O204" s="15">
        <f t="shared" si="38"/>
        <v>0.44312614720038807</v>
      </c>
    </row>
    <row r="205" spans="2:15" ht="15" customHeight="1" x14ac:dyDescent="0.3">
      <c r="B205" s="3">
        <f t="shared" si="33"/>
        <v>186</v>
      </c>
      <c r="C205" s="10">
        <f t="shared" si="34"/>
        <v>51288</v>
      </c>
      <c r="D205" s="14">
        <f t="shared" si="35"/>
        <v>121751.93573571279</v>
      </c>
      <c r="E205" s="14">
        <f t="shared" si="26"/>
        <v>894.82820458760102</v>
      </c>
      <c r="F205" s="14">
        <f t="shared" si="27"/>
        <v>350.03681524017429</v>
      </c>
      <c r="G205" s="14">
        <f t="shared" si="28"/>
        <v>62.5</v>
      </c>
      <c r="H205" s="14">
        <f t="shared" si="29"/>
        <v>1244.8650198277753</v>
      </c>
      <c r="I205" s="14">
        <f t="shared" si="30"/>
        <v>1307.3650198277753</v>
      </c>
      <c r="J205" s="2"/>
      <c r="K205" s="15">
        <f t="shared" si="31"/>
        <v>0.51657156987549968</v>
      </c>
      <c r="L205" s="24">
        <f t="shared" si="36"/>
        <v>129142.89246887491</v>
      </c>
      <c r="M205" s="15">
        <f t="shared" si="32"/>
        <v>0.82943796374777479</v>
      </c>
      <c r="N205" s="24">
        <f t="shared" si="37"/>
        <v>102402.00121909128</v>
      </c>
      <c r="O205" s="15">
        <f t="shared" si="38"/>
        <v>0.4422554934728552</v>
      </c>
    </row>
    <row r="206" spans="2:15" ht="15" customHeight="1" x14ac:dyDescent="0.3">
      <c r="B206" s="3">
        <f t="shared" si="33"/>
        <v>187</v>
      </c>
      <c r="C206" s="10">
        <f t="shared" si="34"/>
        <v>51318</v>
      </c>
      <c r="D206" s="14">
        <f t="shared" si="35"/>
        <v>120857.10753112519</v>
      </c>
      <c r="E206" s="14">
        <f t="shared" si="26"/>
        <v>897.4008356757904</v>
      </c>
      <c r="F206" s="14">
        <f t="shared" si="27"/>
        <v>347.46418415198497</v>
      </c>
      <c r="G206" s="14">
        <f t="shared" si="28"/>
        <v>62.5</v>
      </c>
      <c r="H206" s="14">
        <f t="shared" si="29"/>
        <v>1244.8650198277753</v>
      </c>
      <c r="I206" s="14">
        <f t="shared" si="30"/>
        <v>1307.3650198277753</v>
      </c>
      <c r="J206" s="2"/>
      <c r="K206" s="15">
        <f t="shared" si="31"/>
        <v>0.52016117321820277</v>
      </c>
      <c r="L206" s="24">
        <f t="shared" si="36"/>
        <v>130040.29330455069</v>
      </c>
      <c r="M206" s="15">
        <f t="shared" si="32"/>
        <v>0.8322523617277684</v>
      </c>
      <c r="N206" s="24">
        <f t="shared" si="37"/>
        <v>102749.46540324327</v>
      </c>
      <c r="O206" s="15">
        <f t="shared" si="38"/>
        <v>0.44138310024290239</v>
      </c>
    </row>
    <row r="207" spans="2:15" ht="15" customHeight="1" x14ac:dyDescent="0.3">
      <c r="B207" s="3">
        <f t="shared" si="33"/>
        <v>188</v>
      </c>
      <c r="C207" s="10">
        <f t="shared" si="34"/>
        <v>51349</v>
      </c>
      <c r="D207" s="14">
        <f t="shared" si="35"/>
        <v>119959.70669544941</v>
      </c>
      <c r="E207" s="14">
        <f t="shared" si="26"/>
        <v>899.9808630783582</v>
      </c>
      <c r="F207" s="14">
        <f t="shared" si="27"/>
        <v>344.88415674941706</v>
      </c>
      <c r="G207" s="14">
        <f t="shared" si="28"/>
        <v>62.5</v>
      </c>
      <c r="H207" s="14">
        <f t="shared" si="29"/>
        <v>1244.8650198277753</v>
      </c>
      <c r="I207" s="14">
        <f t="shared" si="30"/>
        <v>1307.3650198277753</v>
      </c>
      <c r="J207" s="2"/>
      <c r="K207" s="15">
        <f t="shared" si="31"/>
        <v>0.52376109667051618</v>
      </c>
      <c r="L207" s="24">
        <f t="shared" si="36"/>
        <v>130940.27416762905</v>
      </c>
      <c r="M207" s="15">
        <f t="shared" si="32"/>
        <v>0.83504586194551389</v>
      </c>
      <c r="N207" s="24">
        <f t="shared" si="37"/>
        <v>103094.3495599927</v>
      </c>
      <c r="O207" s="15">
        <f t="shared" si="38"/>
        <v>0.440508963665042</v>
      </c>
    </row>
    <row r="208" spans="2:15" ht="15" customHeight="1" x14ac:dyDescent="0.3">
      <c r="B208" s="3">
        <f t="shared" si="33"/>
        <v>189</v>
      </c>
      <c r="C208" s="10">
        <f t="shared" si="34"/>
        <v>51380</v>
      </c>
      <c r="D208" s="14">
        <f t="shared" si="35"/>
        <v>119059.72583237106</v>
      </c>
      <c r="E208" s="14">
        <f t="shared" si="26"/>
        <v>902.56830805970844</v>
      </c>
      <c r="F208" s="14">
        <f t="shared" si="27"/>
        <v>342.29671176806681</v>
      </c>
      <c r="G208" s="14">
        <f t="shared" si="28"/>
        <v>62.5</v>
      </c>
      <c r="H208" s="14">
        <f t="shared" si="29"/>
        <v>1244.8650198277753</v>
      </c>
      <c r="I208" s="14">
        <f t="shared" si="30"/>
        <v>1307.3650198277753</v>
      </c>
      <c r="J208" s="2"/>
      <c r="K208" s="15">
        <f t="shared" si="31"/>
        <v>0.52737136990275502</v>
      </c>
      <c r="L208" s="24">
        <f t="shared" si="36"/>
        <v>131842.84247568875</v>
      </c>
      <c r="M208" s="15">
        <f t="shared" si="32"/>
        <v>0.83781840431994492</v>
      </c>
      <c r="N208" s="24">
        <f t="shared" si="37"/>
        <v>103436.64627176076</v>
      </c>
      <c r="O208" s="15">
        <f t="shared" si="38"/>
        <v>0.43963307988479311</v>
      </c>
    </row>
    <row r="209" spans="2:17" ht="15" customHeight="1" x14ac:dyDescent="0.3">
      <c r="B209" s="3">
        <f t="shared" si="33"/>
        <v>190</v>
      </c>
      <c r="C209" s="10">
        <f t="shared" si="34"/>
        <v>51410</v>
      </c>
      <c r="D209" s="14">
        <f t="shared" si="35"/>
        <v>118157.15752431135</v>
      </c>
      <c r="E209" s="14">
        <f t="shared" si="26"/>
        <v>905.16319194538016</v>
      </c>
      <c r="F209" s="14">
        <f t="shared" si="27"/>
        <v>339.70182788239515</v>
      </c>
      <c r="G209" s="14">
        <f t="shared" si="28"/>
        <v>62.5</v>
      </c>
      <c r="H209" s="14">
        <f t="shared" si="29"/>
        <v>1244.8650198277753</v>
      </c>
      <c r="I209" s="14">
        <f t="shared" si="30"/>
        <v>1307.3650198277753</v>
      </c>
      <c r="J209" s="2"/>
      <c r="K209" s="15">
        <f t="shared" si="31"/>
        <v>0.53099202267053658</v>
      </c>
      <c r="L209" s="24">
        <f t="shared" si="36"/>
        <v>132748.00566763413</v>
      </c>
      <c r="M209" s="15">
        <f t="shared" si="32"/>
        <v>0.84056992859726187</v>
      </c>
      <c r="N209" s="24">
        <f t="shared" si="37"/>
        <v>103776.34809964316</v>
      </c>
      <c r="O209" s="15">
        <f t="shared" si="38"/>
        <v>0.43875544503865982</v>
      </c>
    </row>
    <row r="210" spans="2:17" ht="15" customHeight="1" x14ac:dyDescent="0.3">
      <c r="B210" s="3">
        <f t="shared" si="33"/>
        <v>191</v>
      </c>
      <c r="C210" s="10">
        <f t="shared" si="34"/>
        <v>51441</v>
      </c>
      <c r="D210" s="14">
        <f t="shared" si="35"/>
        <v>117251.99433236597</v>
      </c>
      <c r="E210" s="14">
        <f t="shared" si="26"/>
        <v>907.76553612222312</v>
      </c>
      <c r="F210" s="14">
        <f t="shared" si="27"/>
        <v>337.09948370555219</v>
      </c>
      <c r="G210" s="14">
        <f t="shared" si="28"/>
        <v>62.5</v>
      </c>
      <c r="H210" s="14">
        <f t="shared" si="29"/>
        <v>1244.8650198277753</v>
      </c>
      <c r="I210" s="14">
        <f t="shared" si="30"/>
        <v>1307.3650198277753</v>
      </c>
      <c r="J210" s="2"/>
      <c r="K210" s="15">
        <f t="shared" si="31"/>
        <v>0.53462308481502541</v>
      </c>
      <c r="L210" s="24">
        <f t="shared" si="36"/>
        <v>133655.77120375636</v>
      </c>
      <c r="M210" s="15">
        <f t="shared" si="32"/>
        <v>0.84330037435043559</v>
      </c>
      <c r="N210" s="24">
        <f t="shared" si="37"/>
        <v>104113.44758334871</v>
      </c>
      <c r="O210" s="15">
        <f t="shared" si="38"/>
        <v>0.43787605525410883</v>
      </c>
    </row>
    <row r="211" spans="2:17" ht="15" customHeight="1" x14ac:dyDescent="0.3">
      <c r="B211" s="3">
        <f t="shared" si="33"/>
        <v>192</v>
      </c>
      <c r="C211" s="10">
        <f t="shared" si="34"/>
        <v>51471</v>
      </c>
      <c r="D211" s="14">
        <f t="shared" si="35"/>
        <v>116344.22879624374</v>
      </c>
      <c r="E211" s="14">
        <f t="shared" si="26"/>
        <v>910.37536203857462</v>
      </c>
      <c r="F211" s="14">
        <f t="shared" si="27"/>
        <v>334.48965778920075</v>
      </c>
      <c r="G211" s="14">
        <f t="shared" si="28"/>
        <v>62.5</v>
      </c>
      <c r="H211" s="14">
        <f t="shared" si="29"/>
        <v>1244.8650198277753</v>
      </c>
      <c r="I211" s="14">
        <f t="shared" si="30"/>
        <v>1307.3650198277753</v>
      </c>
      <c r="J211" s="2"/>
      <c r="K211" s="15">
        <f t="shared" si="31"/>
        <v>0.53826458626317975</v>
      </c>
      <c r="L211" s="24">
        <f t="shared" si="36"/>
        <v>134566.14656579494</v>
      </c>
      <c r="M211" s="15">
        <f t="shared" si="32"/>
        <v>0.84600968097870921</v>
      </c>
      <c r="N211" s="24">
        <f t="shared" si="37"/>
        <v>104447.93724113792</v>
      </c>
      <c r="O211" s="15">
        <f t="shared" si="38"/>
        <v>0.43699490664954821</v>
      </c>
      <c r="Q211" s="25"/>
    </row>
    <row r="212" spans="2:17" ht="15" customHeight="1" x14ac:dyDescent="0.3">
      <c r="B212" s="3">
        <f t="shared" si="33"/>
        <v>193</v>
      </c>
      <c r="C212" s="10">
        <f t="shared" si="34"/>
        <v>51502</v>
      </c>
      <c r="D212" s="14">
        <f t="shared" si="35"/>
        <v>115433.85343420517</v>
      </c>
      <c r="E212" s="14">
        <f t="shared" ref="E212:E275" si="39">IF(OR(B212="",B212&lt;=0,$D$10=0),"",H212-F212)</f>
        <v>912.99269120443546</v>
      </c>
      <c r="F212" s="14">
        <f t="shared" ref="F212:F275" si="40">IF(OR(B212="",$D$10=0),"",D212*$D$12/12)</f>
        <v>331.87232862333991</v>
      </c>
      <c r="G212" s="14">
        <f t="shared" ref="G212:G275" si="41">IF(B212&lt;&gt;"",$D$10*$D$14/12,"")</f>
        <v>62.5</v>
      </c>
      <c r="H212" s="14">
        <f t="shared" ref="H212:H275" si="42">IF(OR(B212="",B212&lt;=0,$D$10=0),"",I212-G212)</f>
        <v>1244.8650198277753</v>
      </c>
      <c r="I212" s="14">
        <f t="shared" ref="I212:I275" si="43">IF(OR(B212="",B212&lt;=0,$D$10=0),"",$I$6)</f>
        <v>1307.3650198277753</v>
      </c>
      <c r="J212" s="2"/>
      <c r="K212" s="15">
        <f t="shared" ref="K212:K275" si="44">IF(OR(B212="",B212&lt;=0,$D$10=0),"",L212/$D$10)</f>
        <v>0.54191655702799757</v>
      </c>
      <c r="L212" s="24">
        <f t="shared" si="36"/>
        <v>135479.13925699939</v>
      </c>
      <c r="M212" s="15">
        <f t="shared" ref="M212:M275" si="45">IF(OR(B212="",B212&lt;=0,$D$10=0),"",N212/$I$9)</f>
        <v>0.84869778770709858</v>
      </c>
      <c r="N212" s="24">
        <f t="shared" si="37"/>
        <v>104779.80956976126</v>
      </c>
      <c r="O212" s="15">
        <f t="shared" si="38"/>
        <v>0.436111995334305</v>
      </c>
    </row>
    <row r="213" spans="2:17" ht="15" customHeight="1" x14ac:dyDescent="0.3">
      <c r="B213" s="3">
        <f t="shared" ref="B213:B276" si="46">IF($D$8&gt;=ROW()-19,ROW()-19,"")</f>
        <v>194</v>
      </c>
      <c r="C213" s="10">
        <f t="shared" ref="C213:C276" si="47">IF(B213&lt;&gt;"",EDATE(C212,1),"")</f>
        <v>51533</v>
      </c>
      <c r="D213" s="14">
        <f t="shared" ref="D213:D276" si="48">IF(B213="","",IF(E212="","",D212-E212))</f>
        <v>114520.86074300074</v>
      </c>
      <c r="E213" s="14">
        <f t="shared" si="39"/>
        <v>915.61754519164811</v>
      </c>
      <c r="F213" s="14">
        <f t="shared" si="40"/>
        <v>329.24747463612715</v>
      </c>
      <c r="G213" s="14">
        <f t="shared" si="41"/>
        <v>62.5</v>
      </c>
      <c r="H213" s="14">
        <f t="shared" si="42"/>
        <v>1244.8650198277753</v>
      </c>
      <c r="I213" s="14">
        <f t="shared" si="43"/>
        <v>1307.3650198277753</v>
      </c>
      <c r="J213" s="2"/>
      <c r="K213" s="15">
        <f t="shared" si="44"/>
        <v>0.54557902720876406</v>
      </c>
      <c r="L213" s="24">
        <f t="shared" ref="L213:L276" si="49">IF(OR(C213="",C213&lt;=0,$D$10=0),"",L212+E213)</f>
        <v>136394.75680219103</v>
      </c>
      <c r="M213" s="15">
        <f t="shared" si="45"/>
        <v>0.85136463358589154</v>
      </c>
      <c r="N213" s="24">
        <f t="shared" ref="N213:N276" si="50">IF(OR(B213="",$D$10=0),"",N212+F213)</f>
        <v>105109.05704439738</v>
      </c>
      <c r="O213" s="15">
        <f t="shared" ref="O213:O276" si="51">IF(OR(B213="",$D$10=0),"",N213/(L213+N213))</f>
        <v>0.43522731740860332</v>
      </c>
    </row>
    <row r="214" spans="2:17" ht="15" customHeight="1" x14ac:dyDescent="0.3">
      <c r="B214" s="3">
        <f t="shared" si="46"/>
        <v>195</v>
      </c>
      <c r="C214" s="10">
        <f t="shared" si="47"/>
        <v>51561</v>
      </c>
      <c r="D214" s="14">
        <f t="shared" si="48"/>
        <v>113605.24319780909</v>
      </c>
      <c r="E214" s="14">
        <f t="shared" si="39"/>
        <v>918.24994563407415</v>
      </c>
      <c r="F214" s="14">
        <f t="shared" si="40"/>
        <v>326.61507419370116</v>
      </c>
      <c r="G214" s="14">
        <f t="shared" si="41"/>
        <v>62.5</v>
      </c>
      <c r="H214" s="14">
        <f t="shared" si="42"/>
        <v>1244.8650198277753</v>
      </c>
      <c r="I214" s="14">
        <f t="shared" si="43"/>
        <v>1307.3650198277753</v>
      </c>
      <c r="J214" s="2"/>
      <c r="K214" s="15">
        <f t="shared" si="44"/>
        <v>0.54925202699130038</v>
      </c>
      <c r="L214" s="24">
        <f t="shared" si="49"/>
        <v>137313.0067478251</v>
      </c>
      <c r="M214" s="15">
        <f t="shared" si="45"/>
        <v>0.85401015749014553</v>
      </c>
      <c r="N214" s="24">
        <f t="shared" si="50"/>
        <v>105435.67211859109</v>
      </c>
      <c r="O214" s="15">
        <f t="shared" si="51"/>
        <v>0.43434086896354229</v>
      </c>
    </row>
    <row r="215" spans="2:17" ht="15" customHeight="1" x14ac:dyDescent="0.3">
      <c r="B215" s="3">
        <f t="shared" si="46"/>
        <v>196</v>
      </c>
      <c r="C215" s="10">
        <f t="shared" si="47"/>
        <v>51592</v>
      </c>
      <c r="D215" s="14">
        <f t="shared" si="48"/>
        <v>112686.99325217502</v>
      </c>
      <c r="E215" s="14">
        <f t="shared" si="39"/>
        <v>920.88991422777212</v>
      </c>
      <c r="F215" s="14">
        <f t="shared" si="40"/>
        <v>323.97510560000319</v>
      </c>
      <c r="G215" s="14">
        <f t="shared" si="41"/>
        <v>62.5</v>
      </c>
      <c r="H215" s="14">
        <f t="shared" si="42"/>
        <v>1244.8650198277753</v>
      </c>
      <c r="I215" s="14">
        <f t="shared" si="43"/>
        <v>1307.3650198277753</v>
      </c>
      <c r="J215" s="2"/>
      <c r="K215" s="15">
        <f t="shared" si="44"/>
        <v>0.55293558664821152</v>
      </c>
      <c r="L215" s="24">
        <f t="shared" si="49"/>
        <v>138233.89666205287</v>
      </c>
      <c r="M215" s="15">
        <f t="shared" si="45"/>
        <v>0.85663429811918379</v>
      </c>
      <c r="N215" s="24">
        <f t="shared" si="50"/>
        <v>105759.6472241911</v>
      </c>
      <c r="O215" s="15">
        <f t="shared" si="51"/>
        <v>0.43345264608107398</v>
      </c>
    </row>
    <row r="216" spans="2:17" ht="15" customHeight="1" x14ac:dyDescent="0.3">
      <c r="B216" s="3">
        <f t="shared" si="46"/>
        <v>197</v>
      </c>
      <c r="C216" s="10">
        <f t="shared" si="47"/>
        <v>51622</v>
      </c>
      <c r="D216" s="14">
        <f t="shared" si="48"/>
        <v>111766.10333794725</v>
      </c>
      <c r="E216" s="14">
        <f t="shared" si="39"/>
        <v>923.53747273117688</v>
      </c>
      <c r="F216" s="14">
        <f t="shared" si="40"/>
        <v>321.32754709659838</v>
      </c>
      <c r="G216" s="14">
        <f t="shared" si="41"/>
        <v>62.5</v>
      </c>
      <c r="H216" s="14">
        <f t="shared" si="42"/>
        <v>1244.8650198277753</v>
      </c>
      <c r="I216" s="14">
        <f t="shared" si="43"/>
        <v>1307.3650198277753</v>
      </c>
      <c r="J216" s="2"/>
      <c r="K216" s="15">
        <f t="shared" si="44"/>
        <v>0.55662973653913617</v>
      </c>
      <c r="L216" s="24">
        <f t="shared" si="49"/>
        <v>139157.43413478404</v>
      </c>
      <c r="M216" s="15">
        <f t="shared" si="45"/>
        <v>0.85923699399608999</v>
      </c>
      <c r="N216" s="24">
        <f t="shared" si="50"/>
        <v>106080.9747712877</v>
      </c>
      <c r="O216" s="15">
        <f t="shared" si="51"/>
        <v>0.43256264483398094</v>
      </c>
    </row>
    <row r="217" spans="2:17" ht="15" customHeight="1" x14ac:dyDescent="0.3">
      <c r="B217" s="3">
        <f t="shared" si="46"/>
        <v>198</v>
      </c>
      <c r="C217" s="10">
        <f t="shared" si="47"/>
        <v>51653</v>
      </c>
      <c r="D217" s="14">
        <f t="shared" si="48"/>
        <v>110842.56586521608</v>
      </c>
      <c r="E217" s="14">
        <f t="shared" si="39"/>
        <v>926.19264296527899</v>
      </c>
      <c r="F217" s="14">
        <f t="shared" si="40"/>
        <v>318.67237686249626</v>
      </c>
      <c r="G217" s="14">
        <f t="shared" si="41"/>
        <v>62.5</v>
      </c>
      <c r="H217" s="14">
        <f t="shared" si="42"/>
        <v>1244.8650198277753</v>
      </c>
      <c r="I217" s="14">
        <f t="shared" si="43"/>
        <v>1307.3650198277753</v>
      </c>
      <c r="J217" s="2"/>
      <c r="K217" s="15">
        <f t="shared" si="44"/>
        <v>0.56033450711099719</v>
      </c>
      <c r="L217" s="24">
        <f t="shared" si="49"/>
        <v>140083.6267777493</v>
      </c>
      <c r="M217" s="15">
        <f t="shared" si="45"/>
        <v>0.86181818346720174</v>
      </c>
      <c r="N217" s="24">
        <f t="shared" si="50"/>
        <v>106399.64714815019</v>
      </c>
      <c r="O217" s="15">
        <f t="shared" si="51"/>
        <v>0.4316708612858543</v>
      </c>
    </row>
    <row r="218" spans="2:17" ht="15" customHeight="1" x14ac:dyDescent="0.3">
      <c r="B218" s="3">
        <f t="shared" si="46"/>
        <v>199</v>
      </c>
      <c r="C218" s="10">
        <f t="shared" si="47"/>
        <v>51683</v>
      </c>
      <c r="D218" s="14">
        <f t="shared" si="48"/>
        <v>109916.3732222508</v>
      </c>
      <c r="E218" s="14">
        <f t="shared" si="39"/>
        <v>928.85544681380429</v>
      </c>
      <c r="F218" s="14">
        <f t="shared" si="40"/>
        <v>316.00957301397108</v>
      </c>
      <c r="G218" s="14">
        <f t="shared" si="41"/>
        <v>62.5</v>
      </c>
      <c r="H218" s="14">
        <f t="shared" si="42"/>
        <v>1244.8650198277753</v>
      </c>
      <c r="I218" s="14">
        <f t="shared" si="43"/>
        <v>1307.3650198277753</v>
      </c>
      <c r="J218" s="2"/>
      <c r="K218" s="15">
        <f t="shared" si="44"/>
        <v>0.56404992889825245</v>
      </c>
      <c r="L218" s="24">
        <f t="shared" si="49"/>
        <v>141012.48222456311</v>
      </c>
      <c r="M218" s="15">
        <f t="shared" si="45"/>
        <v>0.86437780470160241</v>
      </c>
      <c r="N218" s="24">
        <f t="shared" si="50"/>
        <v>106715.65672116417</v>
      </c>
      <c r="O218" s="15">
        <f t="shared" si="51"/>
        <v>0.4307772914910713</v>
      </c>
    </row>
    <row r="219" spans="2:17" ht="15" customHeight="1" x14ac:dyDescent="0.3">
      <c r="B219" s="3">
        <f t="shared" si="46"/>
        <v>200</v>
      </c>
      <c r="C219" s="10">
        <f t="shared" si="47"/>
        <v>51714</v>
      </c>
      <c r="D219" s="14">
        <f t="shared" si="48"/>
        <v>108987.51777543699</v>
      </c>
      <c r="E219" s="14">
        <f t="shared" si="39"/>
        <v>931.52590622339392</v>
      </c>
      <c r="F219" s="14">
        <f t="shared" si="40"/>
        <v>313.3391136043814</v>
      </c>
      <c r="G219" s="14">
        <f t="shared" si="41"/>
        <v>62.5</v>
      </c>
      <c r="H219" s="14">
        <f t="shared" si="42"/>
        <v>1244.8650198277753</v>
      </c>
      <c r="I219" s="14">
        <f t="shared" si="43"/>
        <v>1307.3650198277753</v>
      </c>
      <c r="J219" s="2"/>
      <c r="K219" s="15">
        <f t="shared" si="44"/>
        <v>0.56777603252314601</v>
      </c>
      <c r="L219" s="24">
        <f t="shared" si="49"/>
        <v>141944.0081307865</v>
      </c>
      <c r="M219" s="15">
        <f t="shared" si="45"/>
        <v>0.8669157956906115</v>
      </c>
      <c r="N219" s="24">
        <f t="shared" si="50"/>
        <v>107028.99583476855</v>
      </c>
      <c r="O219" s="15">
        <f t="shared" si="51"/>
        <v>0.42988193149477283</v>
      </c>
    </row>
    <row r="220" spans="2:17" ht="15" customHeight="1" x14ac:dyDescent="0.3">
      <c r="B220" s="3">
        <f t="shared" si="46"/>
        <v>201</v>
      </c>
      <c r="C220" s="10">
        <f t="shared" si="47"/>
        <v>51745</v>
      </c>
      <c r="D220" s="14">
        <f t="shared" si="48"/>
        <v>108055.9918692136</v>
      </c>
      <c r="E220" s="14">
        <f t="shared" si="39"/>
        <v>934.20404320378611</v>
      </c>
      <c r="F220" s="14">
        <f t="shared" si="40"/>
        <v>310.66097662398914</v>
      </c>
      <c r="G220" s="14">
        <f t="shared" si="41"/>
        <v>62.5</v>
      </c>
      <c r="H220" s="14">
        <f t="shared" si="42"/>
        <v>1244.8650198277753</v>
      </c>
      <c r="I220" s="14">
        <f t="shared" si="43"/>
        <v>1307.3650198277753</v>
      </c>
      <c r="J220" s="2"/>
      <c r="K220" s="15">
        <f t="shared" si="44"/>
        <v>0.5715128486959612</v>
      </c>
      <c r="L220" s="24">
        <f t="shared" si="49"/>
        <v>142878.21217399029</v>
      </c>
      <c r="M220" s="15">
        <f t="shared" si="45"/>
        <v>0.86943209424727341</v>
      </c>
      <c r="N220" s="24">
        <f t="shared" si="50"/>
        <v>107339.65681139253</v>
      </c>
      <c r="O220" s="15">
        <f t="shared" si="51"/>
        <v>0.42898477733284135</v>
      </c>
    </row>
    <row r="221" spans="2:17" ht="15" customHeight="1" x14ac:dyDescent="0.3">
      <c r="B221" s="3">
        <f t="shared" si="46"/>
        <v>202</v>
      </c>
      <c r="C221" s="10">
        <f t="shared" si="47"/>
        <v>51775</v>
      </c>
      <c r="D221" s="14">
        <f t="shared" si="48"/>
        <v>107121.78782600981</v>
      </c>
      <c r="E221" s="14">
        <f t="shared" si="39"/>
        <v>936.88987982799711</v>
      </c>
      <c r="F221" s="14">
        <f t="shared" si="40"/>
        <v>307.97513999977821</v>
      </c>
      <c r="G221" s="14">
        <f t="shared" si="41"/>
        <v>62.5</v>
      </c>
      <c r="H221" s="14">
        <f t="shared" si="42"/>
        <v>1244.8650198277753</v>
      </c>
      <c r="I221" s="14">
        <f t="shared" si="43"/>
        <v>1307.3650198277753</v>
      </c>
      <c r="J221" s="2"/>
      <c r="K221" s="15">
        <f t="shared" si="44"/>
        <v>0.57526040821527313</v>
      </c>
      <c r="L221" s="24">
        <f t="shared" si="49"/>
        <v>143815.10205381829</v>
      </c>
      <c r="M221" s="15">
        <f t="shared" si="45"/>
        <v>0.87192663800584536</v>
      </c>
      <c r="N221" s="24">
        <f t="shared" si="50"/>
        <v>107647.63195139231</v>
      </c>
      <c r="O221" s="15">
        <f t="shared" si="51"/>
        <v>0.4280858250318782</v>
      </c>
    </row>
    <row r="222" spans="2:17" ht="15" customHeight="1" x14ac:dyDescent="0.3">
      <c r="B222" s="3">
        <f t="shared" si="46"/>
        <v>203</v>
      </c>
      <c r="C222" s="10">
        <f t="shared" si="47"/>
        <v>51806</v>
      </c>
      <c r="D222" s="14">
        <f t="shared" si="48"/>
        <v>106184.89794618181</v>
      </c>
      <c r="E222" s="14">
        <f t="shared" si="39"/>
        <v>939.58343823250266</v>
      </c>
      <c r="F222" s="14">
        <f t="shared" si="40"/>
        <v>305.28158159527271</v>
      </c>
      <c r="G222" s="14">
        <f t="shared" si="41"/>
        <v>62.5</v>
      </c>
      <c r="H222" s="14">
        <f t="shared" si="42"/>
        <v>1244.8650198277753</v>
      </c>
      <c r="I222" s="14">
        <f t="shared" si="43"/>
        <v>1307.3650198277753</v>
      </c>
      <c r="J222" s="2"/>
      <c r="K222" s="15">
        <f t="shared" si="44"/>
        <v>0.57901874196820324</v>
      </c>
      <c r="L222" s="24">
        <f t="shared" si="49"/>
        <v>144754.6854920508</v>
      </c>
      <c r="M222" s="15">
        <f t="shared" si="45"/>
        <v>0.87439936442128263</v>
      </c>
      <c r="N222" s="24">
        <f t="shared" si="50"/>
        <v>107952.91353298759</v>
      </c>
      <c r="O222" s="15">
        <f t="shared" si="51"/>
        <v>0.42718507060918087</v>
      </c>
    </row>
    <row r="223" spans="2:17" ht="15" customHeight="1" x14ac:dyDescent="0.3">
      <c r="B223" s="3">
        <f t="shared" si="46"/>
        <v>204</v>
      </c>
      <c r="C223" s="10">
        <f t="shared" si="47"/>
        <v>51836</v>
      </c>
      <c r="D223" s="14">
        <f t="shared" si="48"/>
        <v>105245.31450794931</v>
      </c>
      <c r="E223" s="14">
        <f t="shared" si="39"/>
        <v>942.28474061742099</v>
      </c>
      <c r="F223" s="14">
        <f t="shared" si="40"/>
        <v>302.58027921035426</v>
      </c>
      <c r="G223" s="14">
        <f t="shared" si="41"/>
        <v>62.5</v>
      </c>
      <c r="H223" s="14">
        <f t="shared" si="42"/>
        <v>1244.8650198277753</v>
      </c>
      <c r="I223" s="14">
        <f t="shared" si="43"/>
        <v>1307.3650198277753</v>
      </c>
      <c r="J223" s="2"/>
      <c r="K223" s="15">
        <f t="shared" si="44"/>
        <v>0.58278788093067291</v>
      </c>
      <c r="L223" s="24">
        <f t="shared" si="49"/>
        <v>145696.97023266822</v>
      </c>
      <c r="M223" s="15">
        <f t="shared" si="45"/>
        <v>0.8768502107687236</v>
      </c>
      <c r="N223" s="24">
        <f t="shared" si="50"/>
        <v>108255.49381219794</v>
      </c>
      <c r="O223" s="15">
        <f t="shared" si="51"/>
        <v>0.42628251007272083</v>
      </c>
    </row>
    <row r="224" spans="2:17" ht="15" customHeight="1" x14ac:dyDescent="0.3">
      <c r="B224" s="3">
        <f t="shared" si="46"/>
        <v>205</v>
      </c>
      <c r="C224" s="10">
        <f t="shared" si="47"/>
        <v>51867</v>
      </c>
      <c r="D224" s="14">
        <f t="shared" si="48"/>
        <v>104303.02976733189</v>
      </c>
      <c r="E224" s="14">
        <f t="shared" si="39"/>
        <v>944.99380924669617</v>
      </c>
      <c r="F224" s="14">
        <f t="shared" si="40"/>
        <v>299.8712105810792</v>
      </c>
      <c r="G224" s="14">
        <f t="shared" si="41"/>
        <v>62.5</v>
      </c>
      <c r="H224" s="14">
        <f t="shared" si="42"/>
        <v>1244.8650198277753</v>
      </c>
      <c r="I224" s="14">
        <f t="shared" si="43"/>
        <v>1307.3650198277753</v>
      </c>
      <c r="J224" s="2"/>
      <c r="K224" s="15">
        <f t="shared" si="44"/>
        <v>0.58656785616765961</v>
      </c>
      <c r="L224" s="24">
        <f t="shared" si="49"/>
        <v>146641.96404191491</v>
      </c>
      <c r="M224" s="15">
        <f t="shared" si="45"/>
        <v>0.87927911414297322</v>
      </c>
      <c r="N224" s="24">
        <f t="shared" si="50"/>
        <v>108555.36502277902</v>
      </c>
      <c r="O224" s="15">
        <f t="shared" si="51"/>
        <v>0.42537813942112079</v>
      </c>
    </row>
    <row r="225" spans="2:15" ht="15" customHeight="1" x14ac:dyDescent="0.3">
      <c r="B225" s="3">
        <f t="shared" si="46"/>
        <v>206</v>
      </c>
      <c r="C225" s="10">
        <f t="shared" si="47"/>
        <v>51898</v>
      </c>
      <c r="D225" s="14">
        <f t="shared" si="48"/>
        <v>103358.03595808519</v>
      </c>
      <c r="E225" s="14">
        <f t="shared" si="39"/>
        <v>947.71066644828034</v>
      </c>
      <c r="F225" s="14">
        <f t="shared" si="40"/>
        <v>297.15435337949498</v>
      </c>
      <c r="G225" s="14">
        <f t="shared" si="41"/>
        <v>62.5</v>
      </c>
      <c r="H225" s="14">
        <f t="shared" si="42"/>
        <v>1244.8650198277753</v>
      </c>
      <c r="I225" s="14">
        <f t="shared" si="43"/>
        <v>1307.3650198277753</v>
      </c>
      <c r="J225" s="2"/>
      <c r="K225" s="15">
        <f t="shared" si="44"/>
        <v>0.59035869883345282</v>
      </c>
      <c r="L225" s="24">
        <f t="shared" si="49"/>
        <v>147589.67470836319</v>
      </c>
      <c r="M225" s="15">
        <f t="shared" si="45"/>
        <v>0.88168601145798309</v>
      </c>
      <c r="N225" s="24">
        <f t="shared" si="50"/>
        <v>108852.51937615851</v>
      </c>
      <c r="O225" s="15">
        <f t="shared" si="51"/>
        <v>0.42447195464363174</v>
      </c>
    </row>
    <row r="226" spans="2:15" ht="15" customHeight="1" x14ac:dyDescent="0.3">
      <c r="B226" s="3">
        <f t="shared" si="46"/>
        <v>207</v>
      </c>
      <c r="C226" s="10">
        <f t="shared" si="47"/>
        <v>51926</v>
      </c>
      <c r="D226" s="14">
        <f t="shared" si="48"/>
        <v>102410.32529163691</v>
      </c>
      <c r="E226" s="14">
        <f t="shared" si="39"/>
        <v>950.43533461431912</v>
      </c>
      <c r="F226" s="14">
        <f t="shared" si="40"/>
        <v>294.42968521345614</v>
      </c>
      <c r="G226" s="14">
        <f t="shared" si="41"/>
        <v>62.5</v>
      </c>
      <c r="H226" s="14">
        <f t="shared" si="42"/>
        <v>1244.8650198277753</v>
      </c>
      <c r="I226" s="14">
        <f t="shared" si="43"/>
        <v>1307.3650198277753</v>
      </c>
      <c r="J226" s="2"/>
      <c r="K226" s="15">
        <f t="shared" si="44"/>
        <v>0.59416044017191005</v>
      </c>
      <c r="L226" s="24">
        <f t="shared" si="49"/>
        <v>148540.11004297753</v>
      </c>
      <c r="M226" s="15">
        <f t="shared" si="45"/>
        <v>0.88407083944633313</v>
      </c>
      <c r="N226" s="24">
        <f t="shared" si="50"/>
        <v>109146.94906137197</v>
      </c>
      <c r="O226" s="15">
        <f t="shared" si="51"/>
        <v>0.42356395172011058</v>
      </c>
    </row>
    <row r="227" spans="2:15" ht="15" customHeight="1" x14ac:dyDescent="0.3">
      <c r="B227" s="3">
        <f t="shared" si="46"/>
        <v>208</v>
      </c>
      <c r="C227" s="10">
        <f t="shared" si="47"/>
        <v>51957</v>
      </c>
      <c r="D227" s="14">
        <f t="shared" si="48"/>
        <v>101459.88995702259</v>
      </c>
      <c r="E227" s="14">
        <f t="shared" si="39"/>
        <v>953.16783620133538</v>
      </c>
      <c r="F227" s="14">
        <f t="shared" si="40"/>
        <v>291.69718362643999</v>
      </c>
      <c r="G227" s="14">
        <f t="shared" si="41"/>
        <v>62.5</v>
      </c>
      <c r="H227" s="14">
        <f t="shared" si="42"/>
        <v>1244.8650198277753</v>
      </c>
      <c r="I227" s="14">
        <f t="shared" si="43"/>
        <v>1307.3650198277753</v>
      </c>
      <c r="J227" s="2"/>
      <c r="K227" s="15">
        <f t="shared" si="44"/>
        <v>0.59797311151671551</v>
      </c>
      <c r="L227" s="24">
        <f t="shared" si="49"/>
        <v>149493.27787917887</v>
      </c>
      <c r="M227" s="15">
        <f t="shared" si="45"/>
        <v>0.88643353465870922</v>
      </c>
      <c r="N227" s="24">
        <f t="shared" si="50"/>
        <v>109438.64624499841</v>
      </c>
      <c r="O227" s="15">
        <f t="shared" si="51"/>
        <v>0.42265412662099699</v>
      </c>
    </row>
    <row r="228" spans="2:15" ht="15" customHeight="1" x14ac:dyDescent="0.3">
      <c r="B228" s="3">
        <f t="shared" si="46"/>
        <v>209</v>
      </c>
      <c r="C228" s="10">
        <f t="shared" si="47"/>
        <v>51987</v>
      </c>
      <c r="D228" s="14">
        <f t="shared" si="48"/>
        <v>100506.72212082126</v>
      </c>
      <c r="E228" s="14">
        <f t="shared" si="39"/>
        <v>955.90819373041415</v>
      </c>
      <c r="F228" s="14">
        <f t="shared" si="40"/>
        <v>288.95682609736116</v>
      </c>
      <c r="G228" s="14">
        <f t="shared" si="41"/>
        <v>62.5</v>
      </c>
      <c r="H228" s="14">
        <f t="shared" si="42"/>
        <v>1244.8650198277753</v>
      </c>
      <c r="I228" s="14">
        <f t="shared" si="43"/>
        <v>1307.3650198277753</v>
      </c>
      <c r="J228" s="2"/>
      <c r="K228" s="15">
        <f t="shared" si="44"/>
        <v>0.6017967442916371</v>
      </c>
      <c r="L228" s="24">
        <f t="shared" si="49"/>
        <v>150449.18607290927</v>
      </c>
      <c r="M228" s="15">
        <f t="shared" si="45"/>
        <v>0.88877403346338035</v>
      </c>
      <c r="N228" s="24">
        <f t="shared" si="50"/>
        <v>109727.60307109577</v>
      </c>
      <c r="O228" s="15">
        <f t="shared" si="51"/>
        <v>0.42174247530729086</v>
      </c>
    </row>
    <row r="229" spans="2:15" ht="15" customHeight="1" x14ac:dyDescent="0.3">
      <c r="B229" s="3">
        <f t="shared" si="46"/>
        <v>210</v>
      </c>
      <c r="C229" s="10">
        <f t="shared" si="47"/>
        <v>52018</v>
      </c>
      <c r="D229" s="14">
        <f t="shared" si="48"/>
        <v>99550.813927090843</v>
      </c>
      <c r="E229" s="14">
        <f t="shared" si="39"/>
        <v>958.65642978738913</v>
      </c>
      <c r="F229" s="14">
        <f t="shared" si="40"/>
        <v>286.20859004038618</v>
      </c>
      <c r="G229" s="14">
        <f t="shared" si="41"/>
        <v>62.5</v>
      </c>
      <c r="H229" s="14">
        <f t="shared" si="42"/>
        <v>1244.8650198277753</v>
      </c>
      <c r="I229" s="14">
        <f t="shared" si="43"/>
        <v>1307.3650198277753</v>
      </c>
      <c r="J229" s="2"/>
      <c r="K229" s="15">
        <f t="shared" si="44"/>
        <v>0.60563137001078671</v>
      </c>
      <c r="L229" s="24">
        <f t="shared" si="49"/>
        <v>151407.84250269667</v>
      </c>
      <c r="M229" s="15">
        <f t="shared" si="45"/>
        <v>0.89109227204567443</v>
      </c>
      <c r="N229" s="24">
        <f t="shared" si="50"/>
        <v>110013.81166113616</v>
      </c>
      <c r="O229" s="15">
        <f t="shared" si="51"/>
        <v>0.42082899373052912</v>
      </c>
    </row>
    <row r="230" spans="2:15" ht="15" customHeight="1" x14ac:dyDescent="0.3">
      <c r="B230" s="3">
        <f t="shared" si="46"/>
        <v>211</v>
      </c>
      <c r="C230" s="10">
        <f t="shared" si="47"/>
        <v>52048</v>
      </c>
      <c r="D230" s="14">
        <f t="shared" si="48"/>
        <v>98592.157497303459</v>
      </c>
      <c r="E230" s="14">
        <f t="shared" si="39"/>
        <v>961.4125670230278</v>
      </c>
      <c r="F230" s="14">
        <f t="shared" si="40"/>
        <v>283.45245280474745</v>
      </c>
      <c r="G230" s="14">
        <f t="shared" si="41"/>
        <v>62.5</v>
      </c>
      <c r="H230" s="14">
        <f t="shared" si="42"/>
        <v>1244.8650198277753</v>
      </c>
      <c r="I230" s="14">
        <f t="shared" si="43"/>
        <v>1307.3650198277753</v>
      </c>
      <c r="J230" s="2"/>
      <c r="K230" s="15">
        <f t="shared" si="44"/>
        <v>0.60947702027887873</v>
      </c>
      <c r="L230" s="24">
        <f t="shared" si="49"/>
        <v>152369.25506971969</v>
      </c>
      <c r="M230" s="15">
        <f t="shared" si="45"/>
        <v>0.8933881864074521</v>
      </c>
      <c r="N230" s="24">
        <f t="shared" si="50"/>
        <v>110297.26411394091</v>
      </c>
      <c r="O230" s="15">
        <f t="shared" si="51"/>
        <v>0.4199136778327629</v>
      </c>
    </row>
    <row r="231" spans="2:15" ht="15" customHeight="1" x14ac:dyDescent="0.3">
      <c r="B231" s="3">
        <f t="shared" si="46"/>
        <v>212</v>
      </c>
      <c r="C231" s="10">
        <f t="shared" si="47"/>
        <v>52079</v>
      </c>
      <c r="D231" s="14">
        <f t="shared" si="48"/>
        <v>97630.744930280431</v>
      </c>
      <c r="E231" s="14">
        <f t="shared" si="39"/>
        <v>964.1766281532191</v>
      </c>
      <c r="F231" s="14">
        <f t="shared" si="40"/>
        <v>280.68839167455627</v>
      </c>
      <c r="G231" s="14">
        <f t="shared" si="41"/>
        <v>62.5</v>
      </c>
      <c r="H231" s="14">
        <f t="shared" si="42"/>
        <v>1244.8650198277753</v>
      </c>
      <c r="I231" s="14">
        <f t="shared" si="43"/>
        <v>1307.3650198277753</v>
      </c>
      <c r="J231" s="2"/>
      <c r="K231" s="15">
        <f t="shared" si="44"/>
        <v>0.61333372679149156</v>
      </c>
      <c r="L231" s="24">
        <f t="shared" si="49"/>
        <v>153333.4316978729</v>
      </c>
      <c r="M231" s="15">
        <f t="shared" si="45"/>
        <v>0.89566171236657932</v>
      </c>
      <c r="N231" s="24">
        <f t="shared" si="50"/>
        <v>110577.95250561547</v>
      </c>
      <c r="O231" s="15">
        <f t="shared" si="51"/>
        <v>0.41899652354653466</v>
      </c>
    </row>
    <row r="232" spans="2:15" ht="15" customHeight="1" x14ac:dyDescent="0.3">
      <c r="B232" s="3">
        <f t="shared" si="46"/>
        <v>213</v>
      </c>
      <c r="C232" s="10">
        <f t="shared" si="47"/>
        <v>52110</v>
      </c>
      <c r="D232" s="14">
        <f t="shared" si="48"/>
        <v>96666.568302127213</v>
      </c>
      <c r="E232" s="14">
        <f t="shared" si="39"/>
        <v>966.94863595915956</v>
      </c>
      <c r="F232" s="14">
        <f t="shared" si="40"/>
        <v>277.91638386861575</v>
      </c>
      <c r="G232" s="14">
        <f t="shared" si="41"/>
        <v>62.5</v>
      </c>
      <c r="H232" s="14">
        <f t="shared" si="42"/>
        <v>1244.8650198277753</v>
      </c>
      <c r="I232" s="14">
        <f t="shared" si="43"/>
        <v>1307.3650198277753</v>
      </c>
      <c r="J232" s="2"/>
      <c r="K232" s="15">
        <f t="shared" si="44"/>
        <v>0.61720152133532824</v>
      </c>
      <c r="L232" s="24">
        <f t="shared" si="49"/>
        <v>154300.38033383206</v>
      </c>
      <c r="M232" s="15">
        <f t="shared" si="45"/>
        <v>0.89791278555639853</v>
      </c>
      <c r="N232" s="24">
        <f t="shared" si="50"/>
        <v>110855.86888948409</v>
      </c>
      <c r="O232" s="15">
        <f t="shared" si="51"/>
        <v>0.41807752679485455</v>
      </c>
    </row>
    <row r="233" spans="2:15" ht="15" customHeight="1" x14ac:dyDescent="0.3">
      <c r="B233" s="3">
        <f t="shared" si="46"/>
        <v>214</v>
      </c>
      <c r="C233" s="10">
        <f t="shared" si="47"/>
        <v>52140</v>
      </c>
      <c r="D233" s="14">
        <f t="shared" si="48"/>
        <v>95699.619666168059</v>
      </c>
      <c r="E233" s="14">
        <f t="shared" si="39"/>
        <v>969.7286132875422</v>
      </c>
      <c r="F233" s="14">
        <f t="shared" si="40"/>
        <v>275.13640654023317</v>
      </c>
      <c r="G233" s="14">
        <f t="shared" si="41"/>
        <v>62.5</v>
      </c>
      <c r="H233" s="14">
        <f t="shared" si="42"/>
        <v>1244.8650198277753</v>
      </c>
      <c r="I233" s="14">
        <f t="shared" si="43"/>
        <v>1307.3650198277753</v>
      </c>
      <c r="J233" s="2"/>
      <c r="K233" s="15">
        <f t="shared" si="44"/>
        <v>0.62108043578847838</v>
      </c>
      <c r="L233" s="24">
        <f t="shared" si="49"/>
        <v>155270.10894711959</v>
      </c>
      <c r="M233" s="15">
        <f t="shared" si="45"/>
        <v>0.90014134142519797</v>
      </c>
      <c r="N233" s="24">
        <f t="shared" si="50"/>
        <v>111131.00529602432</v>
      </c>
      <c r="O233" s="15">
        <f t="shared" si="51"/>
        <v>0.4171566834911779</v>
      </c>
    </row>
    <row r="234" spans="2:15" ht="15" customHeight="1" x14ac:dyDescent="0.3">
      <c r="B234" s="3">
        <f t="shared" si="46"/>
        <v>215</v>
      </c>
      <c r="C234" s="10">
        <f t="shared" si="47"/>
        <v>52171</v>
      </c>
      <c r="D234" s="14">
        <f t="shared" si="48"/>
        <v>94729.891052880514</v>
      </c>
      <c r="E234" s="14">
        <f t="shared" si="39"/>
        <v>972.51658305074375</v>
      </c>
      <c r="F234" s="14">
        <f t="shared" si="40"/>
        <v>272.34843677703151</v>
      </c>
      <c r="G234" s="14">
        <f t="shared" si="41"/>
        <v>62.5</v>
      </c>
      <c r="H234" s="14">
        <f t="shared" si="42"/>
        <v>1244.8650198277753</v>
      </c>
      <c r="I234" s="14">
        <f t="shared" si="43"/>
        <v>1307.3650198277753</v>
      </c>
      <c r="J234" s="2"/>
      <c r="K234" s="15">
        <f t="shared" si="44"/>
        <v>0.62497050212068139</v>
      </c>
      <c r="L234" s="24">
        <f t="shared" si="49"/>
        <v>156242.62553017033</v>
      </c>
      <c r="M234" s="15">
        <f t="shared" si="45"/>
        <v>0.90234731523567968</v>
      </c>
      <c r="N234" s="24">
        <f t="shared" si="50"/>
        <v>111403.35373280135</v>
      </c>
      <c r="O234" s="15">
        <f t="shared" si="51"/>
        <v>0.41623398953938179</v>
      </c>
    </row>
    <row r="235" spans="2:15" ht="15" customHeight="1" x14ac:dyDescent="0.3">
      <c r="B235" s="3">
        <f t="shared" si="46"/>
        <v>216</v>
      </c>
      <c r="C235" s="10">
        <f t="shared" si="47"/>
        <v>52201</v>
      </c>
      <c r="D235" s="14">
        <f t="shared" si="48"/>
        <v>93757.374469829767</v>
      </c>
      <c r="E235" s="14">
        <f t="shared" si="39"/>
        <v>975.31256822701471</v>
      </c>
      <c r="F235" s="14">
        <f t="shared" si="40"/>
        <v>269.55245160076061</v>
      </c>
      <c r="G235" s="14">
        <f t="shared" si="41"/>
        <v>62.5</v>
      </c>
      <c r="H235" s="14">
        <f t="shared" si="42"/>
        <v>1244.8650198277753</v>
      </c>
      <c r="I235" s="14">
        <f t="shared" si="43"/>
        <v>1307.3650198277753</v>
      </c>
      <c r="J235" s="2"/>
      <c r="K235" s="15">
        <f t="shared" si="44"/>
        <v>0.62887175239358939</v>
      </c>
      <c r="L235" s="24">
        <f t="shared" si="49"/>
        <v>157217.93809839734</v>
      </c>
      <c r="M235" s="15">
        <f t="shared" si="45"/>
        <v>0.9045306420644259</v>
      </c>
      <c r="N235" s="24">
        <f t="shared" si="50"/>
        <v>111672.90618440211</v>
      </c>
      <c r="O235" s="15">
        <f t="shared" si="51"/>
        <v>0.41530944083374149</v>
      </c>
    </row>
    <row r="236" spans="2:15" ht="15" customHeight="1" x14ac:dyDescent="0.3">
      <c r="B236" s="3">
        <f t="shared" si="46"/>
        <v>217</v>
      </c>
      <c r="C236" s="10">
        <f t="shared" si="47"/>
        <v>52232</v>
      </c>
      <c r="D236" s="14">
        <f t="shared" si="48"/>
        <v>92782.061901602749</v>
      </c>
      <c r="E236" s="14">
        <f t="shared" si="39"/>
        <v>978.11659186066731</v>
      </c>
      <c r="F236" s="14">
        <f t="shared" si="40"/>
        <v>266.74842796710794</v>
      </c>
      <c r="G236" s="14">
        <f t="shared" si="41"/>
        <v>62.5</v>
      </c>
      <c r="H236" s="14">
        <f t="shared" si="42"/>
        <v>1244.8650198277753</v>
      </c>
      <c r="I236" s="14">
        <f t="shared" si="43"/>
        <v>1307.3650198277753</v>
      </c>
      <c r="J236" s="2"/>
      <c r="K236" s="15">
        <f t="shared" si="44"/>
        <v>0.63278421876103197</v>
      </c>
      <c r="L236" s="24">
        <f t="shared" si="49"/>
        <v>158196.054690258</v>
      </c>
      <c r="M236" s="15">
        <f t="shared" si="45"/>
        <v>0.90669125680136442</v>
      </c>
      <c r="N236" s="24">
        <f t="shared" si="50"/>
        <v>111939.65461236921</v>
      </c>
      <c r="O236" s="15">
        <f t="shared" si="51"/>
        <v>0.4143830332589078</v>
      </c>
    </row>
    <row r="237" spans="2:15" ht="15" customHeight="1" x14ac:dyDescent="0.3">
      <c r="B237" s="3">
        <f t="shared" si="46"/>
        <v>218</v>
      </c>
      <c r="C237" s="10">
        <f t="shared" si="47"/>
        <v>52263</v>
      </c>
      <c r="D237" s="14">
        <f t="shared" si="48"/>
        <v>91803.945309742077</v>
      </c>
      <c r="E237" s="14">
        <f t="shared" si="39"/>
        <v>980.92867706226684</v>
      </c>
      <c r="F237" s="14">
        <f t="shared" si="40"/>
        <v>263.93634276550853</v>
      </c>
      <c r="G237" s="14">
        <f t="shared" si="41"/>
        <v>62.5</v>
      </c>
      <c r="H237" s="14">
        <f t="shared" si="42"/>
        <v>1244.8650198277753</v>
      </c>
      <c r="I237" s="14">
        <f t="shared" si="43"/>
        <v>1307.3650198277753</v>
      </c>
      <c r="J237" s="2"/>
      <c r="K237" s="15">
        <f t="shared" si="44"/>
        <v>0.63670793346928112</v>
      </c>
      <c r="L237" s="24">
        <f t="shared" si="49"/>
        <v>159176.98336732027</v>
      </c>
      <c r="M237" s="15">
        <f t="shared" si="45"/>
        <v>0.90882909414923096</v>
      </c>
      <c r="N237" s="24">
        <f t="shared" si="50"/>
        <v>112203.59095513471</v>
      </c>
      <c r="O237" s="15">
        <f t="shared" si="51"/>
        <v>0.41345476268988274</v>
      </c>
    </row>
    <row r="238" spans="2:15" ht="15" customHeight="1" x14ac:dyDescent="0.3">
      <c r="B238" s="3">
        <f t="shared" si="46"/>
        <v>219</v>
      </c>
      <c r="C238" s="10">
        <f t="shared" si="47"/>
        <v>52291</v>
      </c>
      <c r="D238" s="14">
        <f t="shared" si="48"/>
        <v>90823.016632679806</v>
      </c>
      <c r="E238" s="14">
        <f t="shared" si="39"/>
        <v>983.7488470088208</v>
      </c>
      <c r="F238" s="14">
        <f t="shared" si="40"/>
        <v>261.11617281895445</v>
      </c>
      <c r="G238" s="14">
        <f t="shared" si="41"/>
        <v>62.5</v>
      </c>
      <c r="H238" s="14">
        <f t="shared" si="42"/>
        <v>1244.8650198277753</v>
      </c>
      <c r="I238" s="14">
        <f t="shared" si="43"/>
        <v>1307.3650198277753</v>
      </c>
      <c r="J238" s="2"/>
      <c r="K238" s="15">
        <f t="shared" si="44"/>
        <v>0.64064292885731633</v>
      </c>
      <c r="L238" s="24">
        <f t="shared" si="49"/>
        <v>160160.73221432909</v>
      </c>
      <c r="M238" s="15">
        <f t="shared" si="45"/>
        <v>0.91094408862303211</v>
      </c>
      <c r="N238" s="24">
        <f t="shared" si="50"/>
        <v>112464.70712795366</v>
      </c>
      <c r="O238" s="15">
        <f t="shared" si="51"/>
        <v>0.41252462499199716</v>
      </c>
    </row>
    <row r="239" spans="2:15" ht="15" customHeight="1" x14ac:dyDescent="0.3">
      <c r="B239" s="3">
        <f t="shared" si="46"/>
        <v>220</v>
      </c>
      <c r="C239" s="10">
        <f t="shared" si="47"/>
        <v>52322</v>
      </c>
      <c r="D239" s="14">
        <f t="shared" si="48"/>
        <v>89839.267785670992</v>
      </c>
      <c r="E239" s="14">
        <f t="shared" si="39"/>
        <v>986.57712494397117</v>
      </c>
      <c r="F239" s="14">
        <f t="shared" si="40"/>
        <v>258.28789488380414</v>
      </c>
      <c r="G239" s="14">
        <f t="shared" si="41"/>
        <v>62.5</v>
      </c>
      <c r="H239" s="14">
        <f t="shared" si="42"/>
        <v>1244.8650198277753</v>
      </c>
      <c r="I239" s="14">
        <f t="shared" si="43"/>
        <v>1307.3650198277753</v>
      </c>
      <c r="J239" s="2"/>
      <c r="K239" s="15">
        <f t="shared" si="44"/>
        <v>0.64458923735709217</v>
      </c>
      <c r="L239" s="24">
        <f t="shared" si="49"/>
        <v>161147.30933927305</v>
      </c>
      <c r="M239" s="15">
        <f t="shared" si="45"/>
        <v>0.91303617454950503</v>
      </c>
      <c r="N239" s="24">
        <f t="shared" si="50"/>
        <v>112722.99502283747</v>
      </c>
      <c r="O239" s="15">
        <f t="shared" si="51"/>
        <v>0.41159261602088648</v>
      </c>
    </row>
    <row r="240" spans="2:15" ht="15" customHeight="1" x14ac:dyDescent="0.3">
      <c r="B240" s="3">
        <f t="shared" si="46"/>
        <v>221</v>
      </c>
      <c r="C240" s="10">
        <f t="shared" si="47"/>
        <v>52352</v>
      </c>
      <c r="D240" s="14">
        <f t="shared" si="48"/>
        <v>88852.690660727021</v>
      </c>
      <c r="E240" s="14">
        <f t="shared" si="39"/>
        <v>989.41353417818516</v>
      </c>
      <c r="F240" s="14">
        <f t="shared" si="40"/>
        <v>255.45148564959018</v>
      </c>
      <c r="G240" s="14">
        <f t="shared" si="41"/>
        <v>62.5</v>
      </c>
      <c r="H240" s="14">
        <f t="shared" si="42"/>
        <v>1244.8650198277753</v>
      </c>
      <c r="I240" s="14">
        <f t="shared" si="43"/>
        <v>1307.3650198277753</v>
      </c>
      <c r="J240" s="2"/>
      <c r="K240" s="15">
        <f t="shared" si="44"/>
        <v>0.64854689149380496</v>
      </c>
      <c r="L240" s="24">
        <f t="shared" si="49"/>
        <v>162136.72287345125</v>
      </c>
      <c r="M240" s="15">
        <f t="shared" si="45"/>
        <v>0.91510528606657615</v>
      </c>
      <c r="N240" s="24">
        <f t="shared" si="50"/>
        <v>112978.44650848706</v>
      </c>
      <c r="O240" s="15">
        <f t="shared" si="51"/>
        <v>0.41065873162246741</v>
      </c>
    </row>
    <row r="241" spans="2:15" ht="15" customHeight="1" x14ac:dyDescent="0.3">
      <c r="B241" s="3">
        <f t="shared" si="46"/>
        <v>222</v>
      </c>
      <c r="C241" s="10">
        <f t="shared" si="47"/>
        <v>52383</v>
      </c>
      <c r="D241" s="14">
        <f t="shared" si="48"/>
        <v>87863.277126548841</v>
      </c>
      <c r="E241" s="14">
        <f t="shared" si="39"/>
        <v>992.25809808894735</v>
      </c>
      <c r="F241" s="14">
        <f t="shared" si="40"/>
        <v>252.60692173882794</v>
      </c>
      <c r="G241" s="14">
        <f t="shared" si="41"/>
        <v>62.5</v>
      </c>
      <c r="H241" s="14">
        <f t="shared" si="42"/>
        <v>1244.8650198277753</v>
      </c>
      <c r="I241" s="14">
        <f t="shared" si="43"/>
        <v>1307.3650198277753</v>
      </c>
      <c r="J241" s="2"/>
      <c r="K241" s="15">
        <f t="shared" si="44"/>
        <v>0.65251592388616086</v>
      </c>
      <c r="L241" s="24">
        <f t="shared" si="49"/>
        <v>163128.98097154021</v>
      </c>
      <c r="M241" s="15">
        <f t="shared" si="45"/>
        <v>0.91715135712281814</v>
      </c>
      <c r="N241" s="24">
        <f t="shared" si="50"/>
        <v>113231.05343022589</v>
      </c>
      <c r="O241" s="15">
        <f t="shared" si="51"/>
        <v>0.40972296763291433</v>
      </c>
    </row>
    <row r="242" spans="2:15" ht="15" customHeight="1" x14ac:dyDescent="0.3">
      <c r="B242" s="3">
        <f t="shared" si="46"/>
        <v>223</v>
      </c>
      <c r="C242" s="10">
        <f t="shared" si="47"/>
        <v>52413</v>
      </c>
      <c r="D242" s="14">
        <f t="shared" si="48"/>
        <v>86871.019028459894</v>
      </c>
      <c r="E242" s="14">
        <f t="shared" si="39"/>
        <v>995.11084012095307</v>
      </c>
      <c r="F242" s="14">
        <f t="shared" si="40"/>
        <v>249.75417970682221</v>
      </c>
      <c r="G242" s="14">
        <f t="shared" si="41"/>
        <v>62.5</v>
      </c>
      <c r="H242" s="14">
        <f t="shared" si="42"/>
        <v>1244.8650198277753</v>
      </c>
      <c r="I242" s="14">
        <f t="shared" si="43"/>
        <v>1307.3650198277753</v>
      </c>
      <c r="J242" s="2"/>
      <c r="K242" s="15">
        <f t="shared" si="44"/>
        <v>0.65649636724664473</v>
      </c>
      <c r="L242" s="24">
        <f t="shared" si="49"/>
        <v>164124.09181166117</v>
      </c>
      <c r="M242" s="15">
        <f t="shared" si="45"/>
        <v>0.91917432147690648</v>
      </c>
      <c r="N242" s="24">
        <f t="shared" si="50"/>
        <v>113480.80760993272</v>
      </c>
      <c r="O242" s="15">
        <f t="shared" si="51"/>
        <v>0.40878531987863559</v>
      </c>
    </row>
    <row r="243" spans="2:15" ht="15" customHeight="1" x14ac:dyDescent="0.3">
      <c r="B243" s="3">
        <f t="shared" si="46"/>
        <v>224</v>
      </c>
      <c r="C243" s="10">
        <f t="shared" si="47"/>
        <v>52444</v>
      </c>
      <c r="D243" s="14">
        <f t="shared" si="48"/>
        <v>85875.908188338944</v>
      </c>
      <c r="E243" s="14">
        <f t="shared" si="39"/>
        <v>997.97178378630088</v>
      </c>
      <c r="F243" s="14">
        <f t="shared" si="40"/>
        <v>246.89323604147447</v>
      </c>
      <c r="G243" s="14">
        <f t="shared" si="41"/>
        <v>62.5</v>
      </c>
      <c r="H243" s="14">
        <f t="shared" si="42"/>
        <v>1244.8650198277753</v>
      </c>
      <c r="I243" s="14">
        <f t="shared" si="43"/>
        <v>1307.3650198277753</v>
      </c>
      <c r="J243" s="2"/>
      <c r="K243" s="15">
        <f t="shared" si="44"/>
        <v>0.66048825438178993</v>
      </c>
      <c r="L243" s="24">
        <f t="shared" si="49"/>
        <v>165122.06359544749</v>
      </c>
      <c r="M243" s="15">
        <f t="shared" si="45"/>
        <v>0.92117411269707217</v>
      </c>
      <c r="N243" s="24">
        <f t="shared" si="50"/>
        <v>113727.70084597419</v>
      </c>
      <c r="O243" s="15">
        <f t="shared" si="51"/>
        <v>0.40784578417624995</v>
      </c>
    </row>
    <row r="244" spans="2:15" ht="15" customHeight="1" x14ac:dyDescent="0.3">
      <c r="B244" s="3">
        <f t="shared" si="46"/>
        <v>225</v>
      </c>
      <c r="C244" s="10">
        <f t="shared" si="47"/>
        <v>52475</v>
      </c>
      <c r="D244" s="14">
        <f t="shared" si="48"/>
        <v>84877.936404552645</v>
      </c>
      <c r="E244" s="14">
        <f t="shared" si="39"/>
        <v>1000.8409526646865</v>
      </c>
      <c r="F244" s="14">
        <f t="shared" si="40"/>
        <v>244.02406716308886</v>
      </c>
      <c r="G244" s="14">
        <f t="shared" si="41"/>
        <v>62.5</v>
      </c>
      <c r="H244" s="14">
        <f t="shared" si="42"/>
        <v>1244.8650198277753</v>
      </c>
      <c r="I244" s="14">
        <f t="shared" si="43"/>
        <v>1307.3650198277753</v>
      </c>
      <c r="J244" s="2"/>
      <c r="K244" s="15">
        <f t="shared" si="44"/>
        <v>0.66449161819244873</v>
      </c>
      <c r="L244" s="24">
        <f t="shared" si="49"/>
        <v>166122.90454811219</v>
      </c>
      <c r="M244" s="15">
        <f t="shared" si="45"/>
        <v>0.92315066416055536</v>
      </c>
      <c r="N244" s="24">
        <f t="shared" si="50"/>
        <v>113971.72491313728</v>
      </c>
      <c r="O244" s="15">
        <f t="shared" si="51"/>
        <v>0.40690435633256239</v>
      </c>
    </row>
    <row r="245" spans="2:15" ht="15" customHeight="1" x14ac:dyDescent="0.3">
      <c r="B245" s="3">
        <f t="shared" si="46"/>
        <v>226</v>
      </c>
      <c r="C245" s="10">
        <f t="shared" si="47"/>
        <v>52505</v>
      </c>
      <c r="D245" s="14">
        <f t="shared" si="48"/>
        <v>83877.095451887959</v>
      </c>
      <c r="E245" s="14">
        <f t="shared" si="39"/>
        <v>1003.7183704035974</v>
      </c>
      <c r="F245" s="14">
        <f t="shared" si="40"/>
        <v>241.14664942417789</v>
      </c>
      <c r="G245" s="14">
        <f t="shared" si="41"/>
        <v>62.5</v>
      </c>
      <c r="H245" s="14">
        <f t="shared" si="42"/>
        <v>1244.8650198277753</v>
      </c>
      <c r="I245" s="14">
        <f t="shared" si="43"/>
        <v>1307.3650198277753</v>
      </c>
      <c r="J245" s="2"/>
      <c r="K245" s="15">
        <f t="shared" si="44"/>
        <v>0.66850649167406317</v>
      </c>
      <c r="L245" s="24">
        <f t="shared" si="49"/>
        <v>167126.62291851579</v>
      </c>
      <c r="M245" s="15">
        <f t="shared" si="45"/>
        <v>0.92510390905305551</v>
      </c>
      <c r="N245" s="24">
        <f t="shared" si="50"/>
        <v>114212.87156256146</v>
      </c>
      <c r="O245" s="15">
        <f t="shared" si="51"/>
        <v>0.40596103214454082</v>
      </c>
    </row>
    <row r="246" spans="2:15" ht="15" customHeight="1" x14ac:dyDescent="0.3">
      <c r="B246" s="3">
        <f t="shared" si="46"/>
        <v>227</v>
      </c>
      <c r="C246" s="10">
        <f t="shared" si="47"/>
        <v>52536</v>
      </c>
      <c r="D246" s="14">
        <f t="shared" si="48"/>
        <v>82873.377081484359</v>
      </c>
      <c r="E246" s="14">
        <f t="shared" si="39"/>
        <v>1006.6040607185078</v>
      </c>
      <c r="F246" s="14">
        <f t="shared" si="40"/>
        <v>238.26095910926756</v>
      </c>
      <c r="G246" s="14">
        <f t="shared" si="41"/>
        <v>62.5</v>
      </c>
      <c r="H246" s="14">
        <f t="shared" si="42"/>
        <v>1244.8650198277753</v>
      </c>
      <c r="I246" s="14">
        <f t="shared" si="43"/>
        <v>1307.3650198277753</v>
      </c>
      <c r="J246" s="2"/>
      <c r="K246" s="15">
        <f t="shared" si="44"/>
        <v>0.67253290791693709</v>
      </c>
      <c r="L246" s="24">
        <f t="shared" si="49"/>
        <v>168133.22697923428</v>
      </c>
      <c r="M246" s="15">
        <f t="shared" si="45"/>
        <v>0.92703378036818118</v>
      </c>
      <c r="N246" s="24">
        <f t="shared" si="50"/>
        <v>114451.13252167072</v>
      </c>
      <c r="O246" s="15">
        <f t="shared" si="51"/>
        <v>0.40501580739929155</v>
      </c>
    </row>
    <row r="247" spans="2:15" ht="15" customHeight="1" x14ac:dyDescent="0.3">
      <c r="B247" s="3">
        <f t="shared" si="46"/>
        <v>228</v>
      </c>
      <c r="C247" s="10">
        <f t="shared" si="47"/>
        <v>52566</v>
      </c>
      <c r="D247" s="14">
        <f t="shared" si="48"/>
        <v>81866.773020765846</v>
      </c>
      <c r="E247" s="14">
        <f t="shared" si="39"/>
        <v>1009.4980473930735</v>
      </c>
      <c r="F247" s="14">
        <f t="shared" si="40"/>
        <v>235.36697243470181</v>
      </c>
      <c r="G247" s="14">
        <f t="shared" si="41"/>
        <v>62.5</v>
      </c>
      <c r="H247" s="14">
        <f t="shared" si="42"/>
        <v>1244.8650198277753</v>
      </c>
      <c r="I247" s="14">
        <f t="shared" si="43"/>
        <v>1307.3650198277753</v>
      </c>
      <c r="J247" s="2"/>
      <c r="K247" s="15">
        <f t="shared" si="44"/>
        <v>0.67657090010650944</v>
      </c>
      <c r="L247" s="24">
        <f t="shared" si="49"/>
        <v>169142.72502662736</v>
      </c>
      <c r="M247" s="15">
        <f t="shared" si="45"/>
        <v>0.92894021090689716</v>
      </c>
      <c r="N247" s="24">
        <f t="shared" si="50"/>
        <v>114686.49949410542</v>
      </c>
      <c r="O247" s="15">
        <f t="shared" si="51"/>
        <v>0.40406867787403605</v>
      </c>
    </row>
    <row r="248" spans="2:15" ht="15" customHeight="1" x14ac:dyDescent="0.3">
      <c r="B248" s="3">
        <f t="shared" si="46"/>
        <v>229</v>
      </c>
      <c r="C248" s="10">
        <f t="shared" si="47"/>
        <v>52597</v>
      </c>
      <c r="D248" s="14">
        <f t="shared" si="48"/>
        <v>80857.274973372769</v>
      </c>
      <c r="E248" s="14">
        <f t="shared" si="39"/>
        <v>1012.4003542793286</v>
      </c>
      <c r="F248" s="14">
        <f t="shared" si="40"/>
        <v>232.46466554844673</v>
      </c>
      <c r="G248" s="14">
        <f t="shared" si="41"/>
        <v>62.5</v>
      </c>
      <c r="H248" s="14">
        <f t="shared" si="42"/>
        <v>1244.8650198277753</v>
      </c>
      <c r="I248" s="14">
        <f t="shared" si="43"/>
        <v>1307.3650198277753</v>
      </c>
      <c r="J248" s="2"/>
      <c r="K248" s="15">
        <f t="shared" si="44"/>
        <v>0.68062050152362674</v>
      </c>
      <c r="L248" s="24">
        <f t="shared" si="49"/>
        <v>170155.12538090668</v>
      </c>
      <c r="M248" s="15">
        <f t="shared" si="45"/>
        <v>0.93082313327697164</v>
      </c>
      <c r="N248" s="24">
        <f t="shared" si="50"/>
        <v>114918.96415965387</v>
      </c>
      <c r="O248" s="15">
        <f t="shared" si="51"/>
        <v>0.40311963933608602</v>
      </c>
    </row>
    <row r="249" spans="2:15" ht="15" customHeight="1" x14ac:dyDescent="0.3">
      <c r="B249" s="3">
        <f t="shared" si="46"/>
        <v>230</v>
      </c>
      <c r="C249" s="10">
        <f t="shared" si="47"/>
        <v>52628</v>
      </c>
      <c r="D249" s="14">
        <f t="shared" si="48"/>
        <v>79844.874619093447</v>
      </c>
      <c r="E249" s="14">
        <f t="shared" si="39"/>
        <v>1015.3110052978816</v>
      </c>
      <c r="F249" s="14">
        <f t="shared" si="40"/>
        <v>229.55401452989369</v>
      </c>
      <c r="G249" s="14">
        <f t="shared" si="41"/>
        <v>62.5</v>
      </c>
      <c r="H249" s="14">
        <f t="shared" si="42"/>
        <v>1244.8650198277753</v>
      </c>
      <c r="I249" s="14">
        <f t="shared" si="43"/>
        <v>1307.3650198277753</v>
      </c>
      <c r="J249" s="2"/>
      <c r="K249" s="15">
        <f t="shared" si="44"/>
        <v>0.6846817455448182</v>
      </c>
      <c r="L249" s="24">
        <f t="shared" si="49"/>
        <v>171170.43638620456</v>
      </c>
      <c r="M249" s="15">
        <f t="shared" si="45"/>
        <v>0.93268247989241937</v>
      </c>
      <c r="N249" s="24">
        <f t="shared" si="50"/>
        <v>115148.51817418376</v>
      </c>
      <c r="O249" s="15">
        <f t="shared" si="51"/>
        <v>0.4021686875428202</v>
      </c>
    </row>
    <row r="250" spans="2:15" ht="15" customHeight="1" x14ac:dyDescent="0.3">
      <c r="B250" s="3">
        <f t="shared" si="46"/>
        <v>231</v>
      </c>
      <c r="C250" s="10">
        <f t="shared" si="47"/>
        <v>52657</v>
      </c>
      <c r="D250" s="14">
        <f t="shared" si="48"/>
        <v>78829.563613795559</v>
      </c>
      <c r="E250" s="14">
        <f t="shared" si="39"/>
        <v>1018.2300244381131</v>
      </c>
      <c r="F250" s="14">
        <f t="shared" si="40"/>
        <v>226.63499538966224</v>
      </c>
      <c r="G250" s="14">
        <f t="shared" si="41"/>
        <v>62.5</v>
      </c>
      <c r="H250" s="14">
        <f t="shared" si="42"/>
        <v>1244.8650198277753</v>
      </c>
      <c r="I250" s="14">
        <f t="shared" si="43"/>
        <v>1307.3650198277753</v>
      </c>
      <c r="J250" s="2"/>
      <c r="K250" s="15">
        <f t="shared" si="44"/>
        <v>0.68875466564257071</v>
      </c>
      <c r="L250" s="24">
        <f t="shared" si="49"/>
        <v>172188.66641064268</v>
      </c>
      <c r="M250" s="15">
        <f t="shared" si="45"/>
        <v>0.93451818297294609</v>
      </c>
      <c r="N250" s="24">
        <f t="shared" si="50"/>
        <v>115375.15316957342</v>
      </c>
      <c r="O250" s="15">
        <f t="shared" si="51"/>
        <v>0.40121581824165975</v>
      </c>
    </row>
    <row r="251" spans="2:15" ht="15" customHeight="1" x14ac:dyDescent="0.3">
      <c r="B251" s="3">
        <f t="shared" si="46"/>
        <v>232</v>
      </c>
      <c r="C251" s="10">
        <f t="shared" si="47"/>
        <v>52688</v>
      </c>
      <c r="D251" s="14">
        <f t="shared" si="48"/>
        <v>77811.33358935744</v>
      </c>
      <c r="E251" s="14">
        <f t="shared" si="39"/>
        <v>1021.1574357583727</v>
      </c>
      <c r="F251" s="14">
        <f t="shared" si="40"/>
        <v>223.70758406940266</v>
      </c>
      <c r="G251" s="14">
        <f t="shared" si="41"/>
        <v>62.5</v>
      </c>
      <c r="H251" s="14">
        <f t="shared" si="42"/>
        <v>1244.8650198277753</v>
      </c>
      <c r="I251" s="14">
        <f t="shared" si="43"/>
        <v>1307.3650198277753</v>
      </c>
      <c r="J251" s="2"/>
      <c r="K251" s="15">
        <f t="shared" si="44"/>
        <v>0.69283929538560418</v>
      </c>
      <c r="L251" s="24">
        <f t="shared" si="49"/>
        <v>173209.82384640104</v>
      </c>
      <c r="M251" s="15">
        <f t="shared" si="45"/>
        <v>0.93633017454338885</v>
      </c>
      <c r="N251" s="24">
        <f t="shared" si="50"/>
        <v>115598.86075364282</v>
      </c>
      <c r="O251" s="15">
        <f t="shared" si="51"/>
        <v>0.40026102717004397</v>
      </c>
    </row>
    <row r="252" spans="2:15" ht="15" customHeight="1" x14ac:dyDescent="0.3">
      <c r="B252" s="3">
        <f t="shared" si="46"/>
        <v>233</v>
      </c>
      <c r="C252" s="10">
        <f t="shared" si="47"/>
        <v>52718</v>
      </c>
      <c r="D252" s="14">
        <f t="shared" si="48"/>
        <v>76790.176153599066</v>
      </c>
      <c r="E252" s="14">
        <f t="shared" si="39"/>
        <v>1024.093263386178</v>
      </c>
      <c r="F252" s="14">
        <f t="shared" si="40"/>
        <v>220.77175644159732</v>
      </c>
      <c r="G252" s="14">
        <f t="shared" si="41"/>
        <v>62.5</v>
      </c>
      <c r="H252" s="14">
        <f t="shared" si="42"/>
        <v>1244.8650198277753</v>
      </c>
      <c r="I252" s="14">
        <f t="shared" si="43"/>
        <v>1307.3650198277753</v>
      </c>
      <c r="J252" s="2"/>
      <c r="K252" s="15">
        <f t="shared" si="44"/>
        <v>0.69693566843914878</v>
      </c>
      <c r="L252" s="24">
        <f t="shared" si="49"/>
        <v>174233.9171097872</v>
      </c>
      <c r="M252" s="15">
        <f t="shared" si="45"/>
        <v>0.93811838643315604</v>
      </c>
      <c r="N252" s="24">
        <f t="shared" si="50"/>
        <v>115819.63251008441</v>
      </c>
      <c r="O252" s="15">
        <f t="shared" si="51"/>
        <v>0.3993043100554064</v>
      </c>
    </row>
    <row r="253" spans="2:15" ht="15" customHeight="1" x14ac:dyDescent="0.3">
      <c r="B253" s="3">
        <f t="shared" si="46"/>
        <v>234</v>
      </c>
      <c r="C253" s="10">
        <f t="shared" si="47"/>
        <v>52749</v>
      </c>
      <c r="D253" s="14">
        <f t="shared" si="48"/>
        <v>75766.082890212885</v>
      </c>
      <c r="E253" s="14">
        <f t="shared" si="39"/>
        <v>1027.0375315184133</v>
      </c>
      <c r="F253" s="14">
        <f t="shared" si="40"/>
        <v>217.82748830936205</v>
      </c>
      <c r="G253" s="14">
        <f t="shared" si="41"/>
        <v>62.5</v>
      </c>
      <c r="H253" s="14">
        <f t="shared" si="42"/>
        <v>1244.8650198277753</v>
      </c>
      <c r="I253" s="14">
        <f t="shared" si="43"/>
        <v>1307.3650198277753</v>
      </c>
      <c r="J253" s="2"/>
      <c r="K253" s="15">
        <f t="shared" si="44"/>
        <v>0.70104381856522247</v>
      </c>
      <c r="L253" s="24">
        <f t="shared" si="49"/>
        <v>175260.95464130561</v>
      </c>
      <c r="M253" s="15">
        <f t="shared" si="45"/>
        <v>0.93988275027566592</v>
      </c>
      <c r="N253" s="24">
        <f t="shared" si="50"/>
        <v>116037.45999839378</v>
      </c>
      <c r="O253" s="15">
        <f t="shared" si="51"/>
        <v>0.39834566261515003</v>
      </c>
    </row>
    <row r="254" spans="2:15" ht="15" customHeight="1" x14ac:dyDescent="0.3">
      <c r="B254" s="3">
        <f t="shared" si="46"/>
        <v>235</v>
      </c>
      <c r="C254" s="10">
        <f t="shared" si="47"/>
        <v>52779</v>
      </c>
      <c r="D254" s="14">
        <f t="shared" si="48"/>
        <v>74739.045358694479</v>
      </c>
      <c r="E254" s="14">
        <f t="shared" si="39"/>
        <v>1029.9902644215288</v>
      </c>
      <c r="F254" s="14">
        <f t="shared" si="40"/>
        <v>214.87475540624663</v>
      </c>
      <c r="G254" s="14">
        <f t="shared" si="41"/>
        <v>62.5</v>
      </c>
      <c r="H254" s="14">
        <f t="shared" si="42"/>
        <v>1244.8650198277753</v>
      </c>
      <c r="I254" s="14">
        <f t="shared" si="43"/>
        <v>1307.3650198277753</v>
      </c>
      <c r="J254" s="2"/>
      <c r="K254" s="15">
        <f t="shared" si="44"/>
        <v>0.70516377962290855</v>
      </c>
      <c r="L254" s="24">
        <f t="shared" si="49"/>
        <v>176290.94490572714</v>
      </c>
      <c r="M254" s="15">
        <f t="shared" si="45"/>
        <v>0.94162319750778234</v>
      </c>
      <c r="N254" s="24">
        <f t="shared" si="50"/>
        <v>116252.33475380002</v>
      </c>
      <c r="O254" s="15">
        <f t="shared" si="51"/>
        <v>0.39738508055662342</v>
      </c>
    </row>
    <row r="255" spans="2:15" ht="15" customHeight="1" x14ac:dyDescent="0.3">
      <c r="B255" s="3">
        <f t="shared" si="46"/>
        <v>236</v>
      </c>
      <c r="C255" s="10">
        <f t="shared" si="47"/>
        <v>52810</v>
      </c>
      <c r="D255" s="14">
        <f t="shared" si="48"/>
        <v>73709.055094272946</v>
      </c>
      <c r="E255" s="14">
        <f t="shared" si="39"/>
        <v>1032.9514864317407</v>
      </c>
      <c r="F255" s="14">
        <f t="shared" si="40"/>
        <v>211.91353339603472</v>
      </c>
      <c r="G255" s="14">
        <f t="shared" si="41"/>
        <v>62.5</v>
      </c>
      <c r="H255" s="14">
        <f t="shared" si="42"/>
        <v>1244.8650198277753</v>
      </c>
      <c r="I255" s="14">
        <f t="shared" si="43"/>
        <v>1307.3650198277753</v>
      </c>
      <c r="J255" s="2"/>
      <c r="K255" s="15">
        <f t="shared" si="44"/>
        <v>0.70929558556863548</v>
      </c>
      <c r="L255" s="24">
        <f t="shared" si="49"/>
        <v>177323.89639215887</v>
      </c>
      <c r="M255" s="15">
        <f t="shared" si="45"/>
        <v>0.94333965936925068</v>
      </c>
      <c r="N255" s="24">
        <f t="shared" si="50"/>
        <v>116464.24828719605</v>
      </c>
      <c r="O255" s="15">
        <f t="shared" si="51"/>
        <v>0.39642255957709593</v>
      </c>
    </row>
    <row r="256" spans="2:15" ht="15" customHeight="1" x14ac:dyDescent="0.3">
      <c r="B256" s="3">
        <f t="shared" si="46"/>
        <v>237</v>
      </c>
      <c r="C256" s="10">
        <f t="shared" si="47"/>
        <v>52841</v>
      </c>
      <c r="D256" s="14">
        <f t="shared" si="48"/>
        <v>72676.1036078412</v>
      </c>
      <c r="E256" s="14">
        <f t="shared" si="39"/>
        <v>1035.9212219552319</v>
      </c>
      <c r="F256" s="14">
        <f t="shared" si="40"/>
        <v>208.94379787254346</v>
      </c>
      <c r="G256" s="14">
        <f t="shared" si="41"/>
        <v>62.5</v>
      </c>
      <c r="H256" s="14">
        <f t="shared" si="42"/>
        <v>1244.8650198277753</v>
      </c>
      <c r="I256" s="14">
        <f t="shared" si="43"/>
        <v>1307.3650198277753</v>
      </c>
      <c r="J256" s="2"/>
      <c r="K256" s="15">
        <f t="shared" si="44"/>
        <v>0.7134392704564565</v>
      </c>
      <c r="L256" s="24">
        <f t="shared" si="49"/>
        <v>178359.81761411412</v>
      </c>
      <c r="M256" s="15">
        <f t="shared" si="45"/>
        <v>0.94503206690213026</v>
      </c>
      <c r="N256" s="24">
        <f t="shared" si="50"/>
        <v>116673.1920850686</v>
      </c>
      <c r="O256" s="15">
        <f t="shared" si="51"/>
        <v>0.39545809536373316</v>
      </c>
    </row>
    <row r="257" spans="2:15" ht="15" customHeight="1" x14ac:dyDescent="0.3">
      <c r="B257" s="3">
        <f t="shared" si="46"/>
        <v>238</v>
      </c>
      <c r="C257" s="10">
        <f t="shared" si="47"/>
        <v>52871</v>
      </c>
      <c r="D257" s="14">
        <f t="shared" si="48"/>
        <v>71640.182385885972</v>
      </c>
      <c r="E257" s="14">
        <f t="shared" si="39"/>
        <v>1038.8994954683531</v>
      </c>
      <c r="F257" s="14">
        <f t="shared" si="40"/>
        <v>205.96552435942218</v>
      </c>
      <c r="G257" s="14">
        <f t="shared" si="41"/>
        <v>62.5</v>
      </c>
      <c r="H257" s="14">
        <f t="shared" si="42"/>
        <v>1244.8650198277753</v>
      </c>
      <c r="I257" s="14">
        <f t="shared" si="43"/>
        <v>1307.3650198277753</v>
      </c>
      <c r="J257" s="2"/>
      <c r="K257" s="15">
        <f t="shared" si="44"/>
        <v>0.71759486843832987</v>
      </c>
      <c r="L257" s="24">
        <f t="shared" si="49"/>
        <v>179398.71710958247</v>
      </c>
      <c r="M257" s="15">
        <f t="shared" si="45"/>
        <v>0.9467003509502262</v>
      </c>
      <c r="N257" s="24">
        <f t="shared" si="50"/>
        <v>116879.15760942802</v>
      </c>
      <c r="O257" s="15">
        <f t="shared" si="51"/>
        <v>0.39449168359357256</v>
      </c>
    </row>
    <row r="258" spans="2:15" ht="15" customHeight="1" x14ac:dyDescent="0.3">
      <c r="B258" s="3">
        <f t="shared" si="46"/>
        <v>239</v>
      </c>
      <c r="C258" s="10">
        <f t="shared" si="47"/>
        <v>52902</v>
      </c>
      <c r="D258" s="14">
        <f t="shared" si="48"/>
        <v>70601.282890417613</v>
      </c>
      <c r="E258" s="14">
        <f t="shared" si="39"/>
        <v>1041.8863315178246</v>
      </c>
      <c r="F258" s="14">
        <f t="shared" si="40"/>
        <v>202.97868830995063</v>
      </c>
      <c r="G258" s="14">
        <f t="shared" si="41"/>
        <v>62.5</v>
      </c>
      <c r="H258" s="14">
        <f t="shared" si="42"/>
        <v>1244.8650198277753</v>
      </c>
      <c r="I258" s="14">
        <f t="shared" si="43"/>
        <v>1307.3650198277753</v>
      </c>
      <c r="J258" s="2"/>
      <c r="K258" s="15">
        <f t="shared" si="44"/>
        <v>0.7217624137644012</v>
      </c>
      <c r="L258" s="24">
        <f t="shared" si="49"/>
        <v>180440.60344110031</v>
      </c>
      <c r="M258" s="15">
        <f t="shared" si="45"/>
        <v>0.94834444215851998</v>
      </c>
      <c r="N258" s="24">
        <f t="shared" si="50"/>
        <v>117082.13629773796</v>
      </c>
      <c r="O258" s="15">
        <f t="shared" si="51"/>
        <v>0.39352331993349882</v>
      </c>
    </row>
    <row r="259" spans="2:15" ht="15" customHeight="1" x14ac:dyDescent="0.3">
      <c r="B259" s="3">
        <f t="shared" si="46"/>
        <v>240</v>
      </c>
      <c r="C259" s="10">
        <f t="shared" si="47"/>
        <v>52932</v>
      </c>
      <c r="D259" s="14">
        <f t="shared" si="48"/>
        <v>69559.396558899782</v>
      </c>
      <c r="E259" s="14">
        <f t="shared" si="39"/>
        <v>1044.8817547209385</v>
      </c>
      <c r="F259" s="14">
        <f t="shared" si="40"/>
        <v>199.98326510683691</v>
      </c>
      <c r="G259" s="14">
        <f t="shared" si="41"/>
        <v>62.5</v>
      </c>
      <c r="H259" s="14">
        <f t="shared" si="42"/>
        <v>1244.8650198277753</v>
      </c>
      <c r="I259" s="14">
        <f t="shared" si="43"/>
        <v>1307.3650198277753</v>
      </c>
      <c r="J259" s="2"/>
      <c r="K259" s="15">
        <f t="shared" si="44"/>
        <v>0.725941940783285</v>
      </c>
      <c r="L259" s="24">
        <f t="shared" si="49"/>
        <v>181485.48519582124</v>
      </c>
      <c r="M259" s="15">
        <f t="shared" si="45"/>
        <v>0.94996427097259717</v>
      </c>
      <c r="N259" s="24">
        <f t="shared" si="50"/>
        <v>117282.1195628448</v>
      </c>
      <c r="O259" s="15">
        <f t="shared" si="51"/>
        <v>0.39255300004021915</v>
      </c>
    </row>
    <row r="260" spans="2:15" ht="15" customHeight="1" x14ac:dyDescent="0.3">
      <c r="B260" s="3">
        <f t="shared" si="46"/>
        <v>241</v>
      </c>
      <c r="C260" s="10">
        <f t="shared" si="47"/>
        <v>52963</v>
      </c>
      <c r="D260" s="14">
        <f t="shared" si="48"/>
        <v>68514.514804178849</v>
      </c>
      <c r="E260" s="14">
        <f t="shared" si="39"/>
        <v>1047.885789765761</v>
      </c>
      <c r="F260" s="14">
        <f t="shared" si="40"/>
        <v>196.97923006201418</v>
      </c>
      <c r="G260" s="14">
        <f t="shared" si="41"/>
        <v>62.5</v>
      </c>
      <c r="H260" s="14">
        <f t="shared" si="42"/>
        <v>1244.8650198277753</v>
      </c>
      <c r="I260" s="14">
        <f t="shared" si="43"/>
        <v>1307.3650198277753</v>
      </c>
      <c r="J260" s="2"/>
      <c r="K260" s="15">
        <f t="shared" si="44"/>
        <v>0.730133483942348</v>
      </c>
      <c r="L260" s="24">
        <f t="shared" si="49"/>
        <v>182533.37098558701</v>
      </c>
      <c r="M260" s="15">
        <f t="shared" si="45"/>
        <v>0.95155976763807426</v>
      </c>
      <c r="N260" s="24">
        <f t="shared" si="50"/>
        <v>117479.09879290682</v>
      </c>
      <c r="O260" s="15">
        <f t="shared" si="51"/>
        <v>0.39158071956023816</v>
      </c>
    </row>
    <row r="261" spans="2:15" ht="15" customHeight="1" x14ac:dyDescent="0.3">
      <c r="B261" s="3">
        <f t="shared" si="46"/>
        <v>242</v>
      </c>
      <c r="C261" s="10">
        <f t="shared" si="47"/>
        <v>52994</v>
      </c>
      <c r="D261" s="14">
        <f t="shared" si="48"/>
        <v>67466.629014413091</v>
      </c>
      <c r="E261" s="14">
        <f t="shared" si="39"/>
        <v>1050.8984614113376</v>
      </c>
      <c r="F261" s="14">
        <f t="shared" si="40"/>
        <v>193.96655841643766</v>
      </c>
      <c r="G261" s="14">
        <f t="shared" si="41"/>
        <v>62.5</v>
      </c>
      <c r="H261" s="14">
        <f t="shared" si="42"/>
        <v>1244.8650198277753</v>
      </c>
      <c r="I261" s="14">
        <f t="shared" si="43"/>
        <v>1307.3650198277753</v>
      </c>
      <c r="J261" s="2"/>
      <c r="K261" s="15">
        <f t="shared" si="44"/>
        <v>0.7343370777879934</v>
      </c>
      <c r="L261" s="24">
        <f t="shared" si="49"/>
        <v>183584.26944699834</v>
      </c>
      <c r="M261" s="15">
        <f t="shared" si="45"/>
        <v>0.95313086220002408</v>
      </c>
      <c r="N261" s="24">
        <f t="shared" si="50"/>
        <v>117673.06535132325</v>
      </c>
      <c r="O261" s="15">
        <f t="shared" si="51"/>
        <v>0.39060647412983368</v>
      </c>
    </row>
    <row r="262" spans="2:15" ht="15" customHeight="1" x14ac:dyDescent="0.3">
      <c r="B262" s="3">
        <f t="shared" si="46"/>
        <v>243</v>
      </c>
      <c r="C262" s="10">
        <f t="shared" si="47"/>
        <v>53022</v>
      </c>
      <c r="D262" s="14">
        <f t="shared" si="48"/>
        <v>66415.730553001747</v>
      </c>
      <c r="E262" s="14">
        <f t="shared" si="39"/>
        <v>1053.9197944878952</v>
      </c>
      <c r="F262" s="14">
        <f t="shared" si="40"/>
        <v>190.94522533988004</v>
      </c>
      <c r="G262" s="14">
        <f t="shared" si="41"/>
        <v>62.5</v>
      </c>
      <c r="H262" s="14">
        <f t="shared" si="42"/>
        <v>1244.8650198277753</v>
      </c>
      <c r="I262" s="14">
        <f t="shared" si="43"/>
        <v>1307.3650198277753</v>
      </c>
      <c r="J262" s="2"/>
      <c r="K262" s="15">
        <f t="shared" si="44"/>
        <v>0.73855275696594491</v>
      </c>
      <c r="L262" s="24">
        <f t="shared" si="49"/>
        <v>184638.18924148622</v>
      </c>
      <c r="M262" s="15">
        <f t="shared" si="45"/>
        <v>0.95467748450239898</v>
      </c>
      <c r="N262" s="24">
        <f t="shared" si="50"/>
        <v>117864.01057666313</v>
      </c>
      <c r="O262" s="15">
        <f t="shared" si="51"/>
        <v>0.38963025937503148</v>
      </c>
    </row>
    <row r="263" spans="2:15" ht="15" customHeight="1" x14ac:dyDescent="0.3">
      <c r="B263" s="3">
        <f t="shared" si="46"/>
        <v>244</v>
      </c>
      <c r="C263" s="10">
        <f t="shared" si="47"/>
        <v>53053</v>
      </c>
      <c r="D263" s="14">
        <f t="shared" si="48"/>
        <v>65361.81075851385</v>
      </c>
      <c r="E263" s="14">
        <f t="shared" si="39"/>
        <v>1056.949813897048</v>
      </c>
      <c r="F263" s="14">
        <f t="shared" si="40"/>
        <v>187.91520593072732</v>
      </c>
      <c r="G263" s="14">
        <f t="shared" si="41"/>
        <v>62.5</v>
      </c>
      <c r="H263" s="14">
        <f t="shared" si="42"/>
        <v>1244.8650198277753</v>
      </c>
      <c r="I263" s="14">
        <f t="shared" si="43"/>
        <v>1307.3650198277753</v>
      </c>
      <c r="J263" s="2"/>
      <c r="K263" s="15">
        <f t="shared" si="44"/>
        <v>0.74278055622153305</v>
      </c>
      <c r="L263" s="24">
        <f t="shared" si="49"/>
        <v>185695.13905538328</v>
      </c>
      <c r="M263" s="15">
        <f t="shared" si="45"/>
        <v>0.95619956418745267</v>
      </c>
      <c r="N263" s="24">
        <f t="shared" si="50"/>
        <v>118051.92578259385</v>
      </c>
      <c r="O263" s="15">
        <f t="shared" si="51"/>
        <v>0.38865207091158027</v>
      </c>
    </row>
    <row r="264" spans="2:15" ht="15" customHeight="1" x14ac:dyDescent="0.3">
      <c r="B264" s="3">
        <f t="shared" si="46"/>
        <v>245</v>
      </c>
      <c r="C264" s="10">
        <f t="shared" si="47"/>
        <v>53083</v>
      </c>
      <c r="D264" s="14">
        <f t="shared" si="48"/>
        <v>64304.860944616805</v>
      </c>
      <c r="E264" s="14">
        <f t="shared" si="39"/>
        <v>1059.988544612002</v>
      </c>
      <c r="F264" s="14">
        <f t="shared" si="40"/>
        <v>184.87647521577333</v>
      </c>
      <c r="G264" s="14">
        <f t="shared" si="41"/>
        <v>62.5</v>
      </c>
      <c r="H264" s="14">
        <f t="shared" si="42"/>
        <v>1244.8650198277753</v>
      </c>
      <c r="I264" s="14">
        <f t="shared" si="43"/>
        <v>1307.3650198277753</v>
      </c>
      <c r="J264" s="2"/>
      <c r="K264" s="15">
        <f t="shared" si="44"/>
        <v>0.74702051039998107</v>
      </c>
      <c r="L264" s="24">
        <f t="shared" si="49"/>
        <v>186755.12759999526</v>
      </c>
      <c r="M264" s="15">
        <f t="shared" si="45"/>
        <v>0.95769703069516043</v>
      </c>
      <c r="N264" s="24">
        <f t="shared" si="50"/>
        <v>118236.80225780963</v>
      </c>
      <c r="O264" s="15">
        <f t="shared" si="51"/>
        <v>0.38767190434492699</v>
      </c>
    </row>
    <row r="265" spans="2:15" ht="15" customHeight="1" x14ac:dyDescent="0.3">
      <c r="B265" s="3">
        <f t="shared" si="46"/>
        <v>246</v>
      </c>
      <c r="C265" s="10">
        <f t="shared" si="47"/>
        <v>53114</v>
      </c>
      <c r="D265" s="14">
        <f t="shared" si="48"/>
        <v>63244.872400004802</v>
      </c>
      <c r="E265" s="14">
        <f t="shared" si="39"/>
        <v>1063.0360116777615</v>
      </c>
      <c r="F265" s="14">
        <f t="shared" si="40"/>
        <v>181.82900815001381</v>
      </c>
      <c r="G265" s="14">
        <f t="shared" si="41"/>
        <v>62.5</v>
      </c>
      <c r="H265" s="14">
        <f t="shared" si="42"/>
        <v>1244.8650198277753</v>
      </c>
      <c r="I265" s="14">
        <f t="shared" si="43"/>
        <v>1307.3650198277753</v>
      </c>
      <c r="J265" s="2"/>
      <c r="K265" s="15">
        <f t="shared" si="44"/>
        <v>0.75127265444669211</v>
      </c>
      <c r="L265" s="24">
        <f t="shared" si="49"/>
        <v>187818.16361167302</v>
      </c>
      <c r="M265" s="15">
        <f t="shared" si="45"/>
        <v>0.95916981326263728</v>
      </c>
      <c r="N265" s="24">
        <f t="shared" si="50"/>
        <v>118418.63126595964</v>
      </c>
      <c r="O265" s="15">
        <f t="shared" si="51"/>
        <v>0.38668975527019167</v>
      </c>
    </row>
    <row r="266" spans="2:15" ht="15" customHeight="1" x14ac:dyDescent="0.3">
      <c r="B266" s="3">
        <f t="shared" si="46"/>
        <v>247</v>
      </c>
      <c r="C266" s="10">
        <f t="shared" si="47"/>
        <v>53144</v>
      </c>
      <c r="D266" s="14">
        <f t="shared" si="48"/>
        <v>62181.836388327043</v>
      </c>
      <c r="E266" s="14">
        <f t="shared" si="39"/>
        <v>1066.0922402113351</v>
      </c>
      <c r="F266" s="14">
        <f t="shared" si="40"/>
        <v>178.77277961644026</v>
      </c>
      <c r="G266" s="14">
        <f t="shared" si="41"/>
        <v>62.5</v>
      </c>
      <c r="H266" s="14">
        <f t="shared" si="42"/>
        <v>1244.8650198277753</v>
      </c>
      <c r="I266" s="14">
        <f t="shared" si="43"/>
        <v>1307.3650198277753</v>
      </c>
      <c r="J266" s="2"/>
      <c r="K266" s="15">
        <f t="shared" si="44"/>
        <v>0.75553702340753737</v>
      </c>
      <c r="L266" s="24">
        <f t="shared" si="49"/>
        <v>188884.25585188434</v>
      </c>
      <c r="M266" s="15">
        <f t="shared" si="45"/>
        <v>0.96061784092355518</v>
      </c>
      <c r="N266" s="24">
        <f t="shared" si="50"/>
        <v>118597.40404557608</v>
      </c>
      <c r="O266" s="15">
        <f t="shared" si="51"/>
        <v>0.38570561927214186</v>
      </c>
    </row>
    <row r="267" spans="2:15" ht="15" customHeight="1" x14ac:dyDescent="0.3">
      <c r="B267" s="3">
        <f t="shared" si="46"/>
        <v>248</v>
      </c>
      <c r="C267" s="10">
        <f t="shared" si="47"/>
        <v>53175</v>
      </c>
      <c r="D267" s="14">
        <f t="shared" si="48"/>
        <v>61115.744148115708</v>
      </c>
      <c r="E267" s="14">
        <f t="shared" si="39"/>
        <v>1069.1572554019426</v>
      </c>
      <c r="F267" s="14">
        <f t="shared" si="40"/>
        <v>175.70776442583269</v>
      </c>
      <c r="G267" s="14">
        <f t="shared" si="41"/>
        <v>62.5</v>
      </c>
      <c r="H267" s="14">
        <f t="shared" si="42"/>
        <v>1244.8650198277753</v>
      </c>
      <c r="I267" s="14">
        <f t="shared" si="43"/>
        <v>1307.3650198277753</v>
      </c>
      <c r="J267" s="2"/>
      <c r="K267" s="15">
        <f t="shared" si="44"/>
        <v>0.75981365242914523</v>
      </c>
      <c r="L267" s="24">
        <f t="shared" si="49"/>
        <v>189953.41310728629</v>
      </c>
      <c r="M267" s="15">
        <f t="shared" si="45"/>
        <v>0.96204104250755773</v>
      </c>
      <c r="N267" s="24">
        <f t="shared" si="50"/>
        <v>118773.11181000192</v>
      </c>
      <c r="O267" s="15">
        <f t="shared" si="51"/>
        <v>0.38471949192516824</v>
      </c>
    </row>
    <row r="268" spans="2:15" ht="15" customHeight="1" x14ac:dyDescent="0.3">
      <c r="B268" s="3">
        <f t="shared" si="46"/>
        <v>249</v>
      </c>
      <c r="C268" s="10">
        <f t="shared" si="47"/>
        <v>53206</v>
      </c>
      <c r="D268" s="14">
        <f t="shared" si="48"/>
        <v>60046.586892713764</v>
      </c>
      <c r="E268" s="14">
        <f t="shared" si="39"/>
        <v>1072.2310825112231</v>
      </c>
      <c r="F268" s="14">
        <f t="shared" si="40"/>
        <v>172.63393731655208</v>
      </c>
      <c r="G268" s="14">
        <f t="shared" si="41"/>
        <v>62.5</v>
      </c>
      <c r="H268" s="14">
        <f t="shared" si="42"/>
        <v>1244.8650198277753</v>
      </c>
      <c r="I268" s="14">
        <f t="shared" si="43"/>
        <v>1307.3650198277753</v>
      </c>
      <c r="J268" s="2"/>
      <c r="K268" s="15">
        <f t="shared" si="44"/>
        <v>0.76410257675919002</v>
      </c>
      <c r="L268" s="24">
        <f t="shared" si="49"/>
        <v>191025.64418979752</v>
      </c>
      <c r="M268" s="15">
        <f t="shared" si="45"/>
        <v>0.96343934663967368</v>
      </c>
      <c r="N268" s="24">
        <f t="shared" si="50"/>
        <v>118945.74574731848</v>
      </c>
      <c r="O268" s="15">
        <f t="shared" si="51"/>
        <v>0.38373136879325875</v>
      </c>
    </row>
    <row r="269" spans="2:15" ht="15" customHeight="1" x14ac:dyDescent="0.3">
      <c r="B269" s="3">
        <f t="shared" si="46"/>
        <v>250</v>
      </c>
      <c r="C269" s="10">
        <f t="shared" si="47"/>
        <v>53236</v>
      </c>
      <c r="D269" s="14">
        <f t="shared" si="48"/>
        <v>58974.355810202542</v>
      </c>
      <c r="E269" s="14">
        <f t="shared" si="39"/>
        <v>1075.3137468734431</v>
      </c>
      <c r="F269" s="14">
        <f t="shared" si="40"/>
        <v>169.55127295433232</v>
      </c>
      <c r="G269" s="14">
        <f t="shared" si="41"/>
        <v>62.5</v>
      </c>
      <c r="H269" s="14">
        <f t="shared" si="42"/>
        <v>1244.8650198277753</v>
      </c>
      <c r="I269" s="14">
        <f t="shared" si="43"/>
        <v>1307.3650198277753</v>
      </c>
      <c r="J269" s="2"/>
      <c r="K269" s="15">
        <f t="shared" si="44"/>
        <v>0.76840383174668381</v>
      </c>
      <c r="L269" s="24">
        <f t="shared" si="49"/>
        <v>192100.95793667095</v>
      </c>
      <c r="M269" s="15">
        <f t="shared" si="45"/>
        <v>0.96481268173972901</v>
      </c>
      <c r="N269" s="24">
        <f t="shared" si="50"/>
        <v>119115.2970202728</v>
      </c>
      <c r="O269" s="15">
        <f t="shared" si="51"/>
        <v>0.38274124542997345</v>
      </c>
    </row>
    <row r="270" spans="2:15" ht="15" customHeight="1" x14ac:dyDescent="0.3">
      <c r="B270" s="3">
        <f t="shared" si="46"/>
        <v>251</v>
      </c>
      <c r="C270" s="10">
        <f t="shared" si="47"/>
        <v>53267</v>
      </c>
      <c r="D270" s="14">
        <f t="shared" si="48"/>
        <v>57899.0420633291</v>
      </c>
      <c r="E270" s="14">
        <f t="shared" si="39"/>
        <v>1078.4052738957041</v>
      </c>
      <c r="F270" s="14">
        <f t="shared" si="40"/>
        <v>166.45974593207117</v>
      </c>
      <c r="G270" s="14">
        <f t="shared" si="41"/>
        <v>62.5</v>
      </c>
      <c r="H270" s="14">
        <f t="shared" si="42"/>
        <v>1244.8650198277753</v>
      </c>
      <c r="I270" s="14">
        <f t="shared" si="43"/>
        <v>1307.3650198277753</v>
      </c>
      <c r="J270" s="2"/>
      <c r="K270" s="15">
        <f t="shared" si="44"/>
        <v>0.77271745284226667</v>
      </c>
      <c r="L270" s="24">
        <f t="shared" si="49"/>
        <v>193179.36321056666</v>
      </c>
      <c r="M270" s="15">
        <f t="shared" si="45"/>
        <v>0.96616097602175643</v>
      </c>
      <c r="N270" s="24">
        <f t="shared" si="50"/>
        <v>119281.75676620487</v>
      </c>
      <c r="O270" s="15">
        <f t="shared" si="51"/>
        <v>0.38174911737841916</v>
      </c>
    </row>
    <row r="271" spans="2:15" ht="15" customHeight="1" x14ac:dyDescent="0.3">
      <c r="B271" s="3">
        <f t="shared" si="46"/>
        <v>252</v>
      </c>
      <c r="C271" s="10">
        <f t="shared" si="47"/>
        <v>53297</v>
      </c>
      <c r="D271" s="14">
        <f t="shared" si="48"/>
        <v>56820.636789433396</v>
      </c>
      <c r="E271" s="14">
        <f t="shared" si="39"/>
        <v>1081.5056890581543</v>
      </c>
      <c r="F271" s="14">
        <f t="shared" si="40"/>
        <v>163.35933076962104</v>
      </c>
      <c r="G271" s="14">
        <f t="shared" si="41"/>
        <v>62.5</v>
      </c>
      <c r="H271" s="14">
        <f t="shared" si="42"/>
        <v>1244.8650198277753</v>
      </c>
      <c r="I271" s="14">
        <f t="shared" si="43"/>
        <v>1307.3650198277753</v>
      </c>
      <c r="J271" s="2"/>
      <c r="K271" s="15">
        <f t="shared" si="44"/>
        <v>0.77704347559849929</v>
      </c>
      <c r="L271" s="24">
        <f t="shared" si="49"/>
        <v>194260.86889962482</v>
      </c>
      <c r="M271" s="15">
        <f t="shared" si="45"/>
        <v>0.96748415749340422</v>
      </c>
      <c r="N271" s="24">
        <f t="shared" si="50"/>
        <v>119445.1160969745</v>
      </c>
      <c r="O271" s="15">
        <f t="shared" si="51"/>
        <v>0.38075498017122411</v>
      </c>
    </row>
    <row r="272" spans="2:15" ht="15" customHeight="1" x14ac:dyDescent="0.3">
      <c r="B272" s="3">
        <f t="shared" si="46"/>
        <v>253</v>
      </c>
      <c r="C272" s="10">
        <f t="shared" si="47"/>
        <v>53328</v>
      </c>
      <c r="D272" s="14">
        <f t="shared" si="48"/>
        <v>55739.131100375242</v>
      </c>
      <c r="E272" s="14">
        <f t="shared" si="39"/>
        <v>1084.6150179141964</v>
      </c>
      <c r="F272" s="14">
        <f t="shared" si="40"/>
        <v>160.25000191357884</v>
      </c>
      <c r="G272" s="14">
        <f t="shared" si="41"/>
        <v>62.5</v>
      </c>
      <c r="H272" s="14">
        <f t="shared" si="42"/>
        <v>1244.8650198277753</v>
      </c>
      <c r="I272" s="14">
        <f t="shared" si="43"/>
        <v>1307.3650198277753</v>
      </c>
      <c r="J272" s="2"/>
      <c r="K272" s="15">
        <f t="shared" si="44"/>
        <v>0.78138193567015601</v>
      </c>
      <c r="L272" s="24">
        <f t="shared" si="49"/>
        <v>195345.48391753901</v>
      </c>
      <c r="M272" s="15">
        <f t="shared" si="45"/>
        <v>0.9687821539553424</v>
      </c>
      <c r="N272" s="24">
        <f t="shared" si="50"/>
        <v>119605.36609888807</v>
      </c>
      <c r="O272" s="15">
        <f t="shared" si="51"/>
        <v>0.37975882933051214</v>
      </c>
    </row>
    <row r="273" spans="2:15" ht="15" customHeight="1" x14ac:dyDescent="0.3">
      <c r="B273" s="3">
        <f t="shared" si="46"/>
        <v>254</v>
      </c>
      <c r="C273" s="10">
        <f t="shared" si="47"/>
        <v>53359</v>
      </c>
      <c r="D273" s="14">
        <f t="shared" si="48"/>
        <v>54654.516082461043</v>
      </c>
      <c r="E273" s="14">
        <f t="shared" si="39"/>
        <v>1087.7332860906997</v>
      </c>
      <c r="F273" s="14">
        <f t="shared" si="40"/>
        <v>157.13173373707551</v>
      </c>
      <c r="G273" s="14">
        <f t="shared" si="41"/>
        <v>62.5</v>
      </c>
      <c r="H273" s="14">
        <f t="shared" si="42"/>
        <v>1244.8650198277753</v>
      </c>
      <c r="I273" s="14">
        <f t="shared" si="43"/>
        <v>1307.3650198277753</v>
      </c>
      <c r="J273" s="2"/>
      <c r="K273" s="15">
        <f t="shared" si="44"/>
        <v>0.78573286881451876</v>
      </c>
      <c r="L273" s="24">
        <f t="shared" si="49"/>
        <v>196433.2172036297</v>
      </c>
      <c r="M273" s="15">
        <f t="shared" si="45"/>
        <v>0.97005489300066816</v>
      </c>
      <c r="N273" s="24">
        <f t="shared" si="50"/>
        <v>119762.49783262514</v>
      </c>
      <c r="O273" s="15">
        <f t="shared" si="51"/>
        <v>0.37876066036787764</v>
      </c>
    </row>
    <row r="274" spans="2:15" ht="15" customHeight="1" x14ac:dyDescent="0.3">
      <c r="B274" s="3">
        <f t="shared" si="46"/>
        <v>255</v>
      </c>
      <c r="C274" s="10">
        <f t="shared" si="47"/>
        <v>53387</v>
      </c>
      <c r="D274" s="14">
        <f t="shared" si="48"/>
        <v>53566.782796370346</v>
      </c>
      <c r="E274" s="14">
        <f t="shared" si="39"/>
        <v>1090.8605192882105</v>
      </c>
      <c r="F274" s="14">
        <f t="shared" si="40"/>
        <v>154.00450053956476</v>
      </c>
      <c r="G274" s="14">
        <f t="shared" si="41"/>
        <v>62.5</v>
      </c>
      <c r="H274" s="14">
        <f t="shared" si="42"/>
        <v>1244.8650198277753</v>
      </c>
      <c r="I274" s="14">
        <f t="shared" si="43"/>
        <v>1307.3650198277753</v>
      </c>
      <c r="J274" s="2"/>
      <c r="K274" s="15">
        <f t="shared" si="44"/>
        <v>0.79009631089167165</v>
      </c>
      <c r="L274" s="24">
        <f t="shared" si="49"/>
        <v>197524.07772291792</v>
      </c>
      <c r="M274" s="15">
        <f t="shared" si="45"/>
        <v>0.97130230201430878</v>
      </c>
      <c r="N274" s="24">
        <f t="shared" si="50"/>
        <v>119916.50233316471</v>
      </c>
      <c r="O274" s="15">
        <f t="shared" si="51"/>
        <v>0.37776046878435932</v>
      </c>
    </row>
    <row r="275" spans="2:15" ht="15" customHeight="1" x14ac:dyDescent="0.3">
      <c r="B275" s="3">
        <f t="shared" si="46"/>
        <v>256</v>
      </c>
      <c r="C275" s="10">
        <f t="shared" si="47"/>
        <v>53418</v>
      </c>
      <c r="D275" s="14">
        <f t="shared" si="48"/>
        <v>52475.922277082136</v>
      </c>
      <c r="E275" s="14">
        <f t="shared" si="39"/>
        <v>1093.9967432811641</v>
      </c>
      <c r="F275" s="14">
        <f t="shared" si="40"/>
        <v>150.86827654661116</v>
      </c>
      <c r="G275" s="14">
        <f t="shared" si="41"/>
        <v>62.5</v>
      </c>
      <c r="H275" s="14">
        <f t="shared" si="42"/>
        <v>1244.8650198277753</v>
      </c>
      <c r="I275" s="14">
        <f t="shared" si="43"/>
        <v>1307.3650198277753</v>
      </c>
      <c r="J275" s="2"/>
      <c r="K275" s="15">
        <f t="shared" si="44"/>
        <v>0.79447229786479634</v>
      </c>
      <c r="L275" s="24">
        <f t="shared" si="49"/>
        <v>198618.07446619909</v>
      </c>
      <c r="M275" s="15">
        <f t="shared" si="45"/>
        <v>0.97252430817242308</v>
      </c>
      <c r="N275" s="24">
        <f t="shared" si="50"/>
        <v>120067.37060971132</v>
      </c>
      <c r="O275" s="15">
        <f t="shared" si="51"/>
        <v>0.37675825007041486</v>
      </c>
    </row>
    <row r="276" spans="2:15" ht="15" customHeight="1" x14ac:dyDescent="0.3">
      <c r="B276" s="3">
        <f t="shared" si="46"/>
        <v>257</v>
      </c>
      <c r="C276" s="10">
        <f t="shared" si="47"/>
        <v>53448</v>
      </c>
      <c r="D276" s="14">
        <f t="shared" si="48"/>
        <v>51381.925533800975</v>
      </c>
      <c r="E276" s="14">
        <f t="shared" ref="E276:E339" si="52">IF(OR(B276="",B276&lt;=0,$D$10=0),"",H276-F276)</f>
        <v>1097.1419839180976</v>
      </c>
      <c r="F276" s="14">
        <f t="shared" ref="F276:F339" si="53">IF(OR(B276="",$D$10=0),"",D276*$D$12/12)</f>
        <v>147.7230359096778</v>
      </c>
      <c r="G276" s="14">
        <f t="shared" ref="G276:G339" si="54">IF(B276&lt;&gt;"",$D$10*$D$14/12,"")</f>
        <v>62.5</v>
      </c>
      <c r="H276" s="14">
        <f t="shared" ref="H276:H339" si="55">IF(OR(B276="",B276&lt;=0,$D$10=0),"",I276-G276)</f>
        <v>1244.8650198277753</v>
      </c>
      <c r="I276" s="14">
        <f t="shared" ref="I276:I339" si="56">IF(OR(B276="",B276&lt;=0,$D$10=0),"",$I$6)</f>
        <v>1307.3650198277753</v>
      </c>
      <c r="J276" s="2"/>
      <c r="K276" s="15">
        <f t="shared" ref="K276:K339" si="57">IF(OR(B276="",B276&lt;=0,$D$10=0),"",L276/$D$10)</f>
        <v>0.79886086580046867</v>
      </c>
      <c r="L276" s="24">
        <f t="shared" si="49"/>
        <v>199715.21645011718</v>
      </c>
      <c r="M276" s="15">
        <f t="shared" ref="M276:M339" si="58">IF(OR(B276="",B276&lt;=0,$D$10=0),"",N276/$I$9)</f>
        <v>0.97372083844180135</v>
      </c>
      <c r="N276" s="24">
        <f t="shared" si="50"/>
        <v>120215.09364562099</v>
      </c>
      <c r="O276" s="15">
        <f t="shared" si="51"/>
        <v>0.37575399970589529</v>
      </c>
    </row>
    <row r="277" spans="2:15" ht="15" customHeight="1" x14ac:dyDescent="0.3">
      <c r="B277" s="3">
        <f t="shared" ref="B277:B340" si="59">IF($D$8&gt;=ROW()-19,ROW()-19,"")</f>
        <v>258</v>
      </c>
      <c r="C277" s="10">
        <f t="shared" ref="C277:C340" si="60">IF(B277&lt;&gt;"",EDATE(C276,1),"")</f>
        <v>53479</v>
      </c>
      <c r="D277" s="14">
        <f t="shared" ref="D277:D340" si="61">IF(B277="","",IF(E276="","",D276-E276))</f>
        <v>50284.783549882879</v>
      </c>
      <c r="E277" s="14">
        <f t="shared" si="52"/>
        <v>1100.296267121862</v>
      </c>
      <c r="F277" s="14">
        <f t="shared" si="53"/>
        <v>144.56875270591328</v>
      </c>
      <c r="G277" s="14">
        <f t="shared" si="54"/>
        <v>62.5</v>
      </c>
      <c r="H277" s="14">
        <f t="shared" si="55"/>
        <v>1244.8650198277753</v>
      </c>
      <c r="I277" s="14">
        <f t="shared" si="56"/>
        <v>1307.3650198277753</v>
      </c>
      <c r="J277" s="2"/>
      <c r="K277" s="15">
        <f t="shared" si="57"/>
        <v>0.80326205086895619</v>
      </c>
      <c r="L277" s="24">
        <f t="shared" ref="L277:L340" si="62">IF(OR(C277="",C277&lt;=0,$D$10=0),"",L276+E277)</f>
        <v>200815.51271723903</v>
      </c>
      <c r="M277" s="15">
        <f t="shared" si="58"/>
        <v>0.97489181957926374</v>
      </c>
      <c r="N277" s="24">
        <f t="shared" ref="N277:N340" si="63">IF(OR(B277="",$D$10=0),"",N276+F277)</f>
        <v>120359.66239832691</v>
      </c>
      <c r="O277" s="15">
        <f t="shared" ref="O277:O340" si="64">IF(OR(B277="",$D$10=0),"",N277/(L277+N277))</f>
        <v>0.37474771316001876</v>
      </c>
    </row>
    <row r="278" spans="2:15" ht="15" customHeight="1" x14ac:dyDescent="0.3">
      <c r="B278" s="3">
        <f t="shared" si="59"/>
        <v>259</v>
      </c>
      <c r="C278" s="10">
        <f t="shared" si="60"/>
        <v>53509</v>
      </c>
      <c r="D278" s="14">
        <f t="shared" si="61"/>
        <v>49184.487282761016</v>
      </c>
      <c r="E278" s="14">
        <f t="shared" si="52"/>
        <v>1103.4596188898374</v>
      </c>
      <c r="F278" s="14">
        <f t="shared" si="53"/>
        <v>141.40540093793794</v>
      </c>
      <c r="G278" s="14">
        <f t="shared" si="54"/>
        <v>62.5</v>
      </c>
      <c r="H278" s="14">
        <f t="shared" si="55"/>
        <v>1244.8650198277753</v>
      </c>
      <c r="I278" s="14">
        <f t="shared" si="56"/>
        <v>1307.3650198277753</v>
      </c>
      <c r="J278" s="2"/>
      <c r="K278" s="15">
        <f t="shared" si="57"/>
        <v>0.80767588934451551</v>
      </c>
      <c r="L278" s="24">
        <f t="shared" si="62"/>
        <v>201918.97233612888</v>
      </c>
      <c r="M278" s="15">
        <f t="shared" si="58"/>
        <v>0.97603717813105573</v>
      </c>
      <c r="N278" s="24">
        <f t="shared" si="63"/>
        <v>120501.06779926484</v>
      </c>
      <c r="O278" s="15">
        <f t="shared" si="64"/>
        <v>0.37373938589134492</v>
      </c>
    </row>
    <row r="279" spans="2:15" ht="15" customHeight="1" x14ac:dyDescent="0.3">
      <c r="B279" s="3">
        <f t="shared" si="59"/>
        <v>260</v>
      </c>
      <c r="C279" s="10">
        <f t="shared" si="60"/>
        <v>53540</v>
      </c>
      <c r="D279" s="14">
        <f t="shared" si="61"/>
        <v>48081.02766387118</v>
      </c>
      <c r="E279" s="14">
        <f t="shared" si="52"/>
        <v>1106.6320652941456</v>
      </c>
      <c r="F279" s="14">
        <f t="shared" si="53"/>
        <v>138.23295453362965</v>
      </c>
      <c r="G279" s="14">
        <f t="shared" si="54"/>
        <v>62.5</v>
      </c>
      <c r="H279" s="14">
        <f t="shared" si="55"/>
        <v>1244.8650198277753</v>
      </c>
      <c r="I279" s="14">
        <f t="shared" si="56"/>
        <v>1307.3650198277753</v>
      </c>
      <c r="J279" s="2"/>
      <c r="K279" s="15">
        <f t="shared" si="57"/>
        <v>0.81210241760569202</v>
      </c>
      <c r="L279" s="24">
        <f t="shared" si="62"/>
        <v>203025.60440142301</v>
      </c>
      <c r="M279" s="15">
        <f t="shared" si="58"/>
        <v>0.9771568404322436</v>
      </c>
      <c r="N279" s="24">
        <f t="shared" si="63"/>
        <v>120639.30075379847</v>
      </c>
      <c r="O279" s="15">
        <f t="shared" si="64"/>
        <v>0.37272901334774905</v>
      </c>
    </row>
    <row r="280" spans="2:15" ht="15" customHeight="1" x14ac:dyDescent="0.3">
      <c r="B280" s="3">
        <f t="shared" si="59"/>
        <v>261</v>
      </c>
      <c r="C280" s="10">
        <f t="shared" si="60"/>
        <v>53571</v>
      </c>
      <c r="D280" s="14">
        <f t="shared" si="61"/>
        <v>46974.395598577037</v>
      </c>
      <c r="E280" s="14">
        <f t="shared" si="52"/>
        <v>1109.8136324818663</v>
      </c>
      <c r="F280" s="14">
        <f t="shared" si="53"/>
        <v>135.05138734590898</v>
      </c>
      <c r="G280" s="14">
        <f t="shared" si="54"/>
        <v>62.5</v>
      </c>
      <c r="H280" s="14">
        <f t="shared" si="55"/>
        <v>1244.8650198277753</v>
      </c>
      <c r="I280" s="14">
        <f t="shared" si="56"/>
        <v>1307.3650198277753</v>
      </c>
      <c r="J280" s="2"/>
      <c r="K280" s="15">
        <f t="shared" si="57"/>
        <v>0.81654167213561957</v>
      </c>
      <c r="L280" s="24">
        <f t="shared" si="62"/>
        <v>204135.41803390489</v>
      </c>
      <c r="M280" s="15">
        <f t="shared" si="58"/>
        <v>0.97825073260610684</v>
      </c>
      <c r="N280" s="24">
        <f t="shared" si="63"/>
        <v>120774.35214114438</v>
      </c>
      <c r="O280" s="15">
        <f t="shared" si="64"/>
        <v>0.37171659096639559</v>
      </c>
    </row>
    <row r="281" spans="2:15" ht="15" customHeight="1" x14ac:dyDescent="0.3">
      <c r="B281" s="3">
        <f t="shared" si="59"/>
        <v>262</v>
      </c>
      <c r="C281" s="10">
        <f t="shared" si="60"/>
        <v>53601</v>
      </c>
      <c r="D281" s="14">
        <f t="shared" si="61"/>
        <v>45864.581966095167</v>
      </c>
      <c r="E281" s="14">
        <f t="shared" si="52"/>
        <v>1113.0043466752518</v>
      </c>
      <c r="F281" s="14">
        <f t="shared" si="53"/>
        <v>131.86067315252362</v>
      </c>
      <c r="G281" s="14">
        <f t="shared" si="54"/>
        <v>62.5</v>
      </c>
      <c r="H281" s="14">
        <f t="shared" si="55"/>
        <v>1244.8650198277753</v>
      </c>
      <c r="I281" s="14">
        <f t="shared" si="56"/>
        <v>1307.3650198277753</v>
      </c>
      <c r="J281" s="2"/>
      <c r="K281" s="15">
        <f t="shared" si="57"/>
        <v>0.82099368952232055</v>
      </c>
      <c r="L281" s="24">
        <f t="shared" si="62"/>
        <v>205248.42238058013</v>
      </c>
      <c r="M281" s="15">
        <f t="shared" si="58"/>
        <v>0.9793187805635295</v>
      </c>
      <c r="N281" s="24">
        <f t="shared" si="63"/>
        <v>120906.2128142969</v>
      </c>
      <c r="O281" s="15">
        <f t="shared" si="64"/>
        <v>0.37070211417371263</v>
      </c>
    </row>
    <row r="282" spans="2:15" ht="15" customHeight="1" x14ac:dyDescent="0.3">
      <c r="B282" s="3">
        <f t="shared" si="59"/>
        <v>263</v>
      </c>
      <c r="C282" s="10">
        <f t="shared" si="60"/>
        <v>53632</v>
      </c>
      <c r="D282" s="14">
        <f t="shared" si="61"/>
        <v>44751.577619419913</v>
      </c>
      <c r="E282" s="14">
        <f t="shared" si="52"/>
        <v>1116.204234171943</v>
      </c>
      <c r="F282" s="14">
        <f t="shared" si="53"/>
        <v>128.66078565583226</v>
      </c>
      <c r="G282" s="14">
        <f t="shared" si="54"/>
        <v>62.5</v>
      </c>
      <c r="H282" s="14">
        <f t="shared" si="55"/>
        <v>1244.8650198277753</v>
      </c>
      <c r="I282" s="14">
        <f t="shared" si="56"/>
        <v>1307.3650198277753</v>
      </c>
      <c r="J282" s="2"/>
      <c r="K282" s="15">
        <f t="shared" si="57"/>
        <v>0.82545850645900831</v>
      </c>
      <c r="L282" s="24">
        <f t="shared" si="62"/>
        <v>206364.62661475208</v>
      </c>
      <c r="M282" s="15">
        <f t="shared" si="58"/>
        <v>0.98036091000238912</v>
      </c>
      <c r="N282" s="24">
        <f t="shared" si="63"/>
        <v>121034.87359995273</v>
      </c>
      <c r="O282" s="15">
        <f t="shared" si="64"/>
        <v>0.36968557838536548</v>
      </c>
    </row>
    <row r="283" spans="2:15" ht="15" customHeight="1" x14ac:dyDescent="0.3">
      <c r="B283" s="3">
        <f t="shared" si="59"/>
        <v>264</v>
      </c>
      <c r="C283" s="10">
        <f t="shared" si="60"/>
        <v>53662</v>
      </c>
      <c r="D283" s="14">
        <f t="shared" si="61"/>
        <v>43635.373385247971</v>
      </c>
      <c r="E283" s="14">
        <f t="shared" si="52"/>
        <v>1119.4133213451873</v>
      </c>
      <c r="F283" s="14">
        <f t="shared" si="53"/>
        <v>125.45169848258793</v>
      </c>
      <c r="G283" s="14">
        <f t="shared" si="54"/>
        <v>62.5</v>
      </c>
      <c r="H283" s="14">
        <f t="shared" si="55"/>
        <v>1244.8650198277753</v>
      </c>
      <c r="I283" s="14">
        <f t="shared" si="56"/>
        <v>1307.3650198277753</v>
      </c>
      <c r="J283" s="2"/>
      <c r="K283" s="15">
        <f t="shared" si="57"/>
        <v>0.82993615974438917</v>
      </c>
      <c r="L283" s="24">
        <f t="shared" si="62"/>
        <v>207484.03993609728</v>
      </c>
      <c r="M283" s="15">
        <f t="shared" si="58"/>
        <v>0.98137704640694512</v>
      </c>
      <c r="N283" s="24">
        <f t="shared" si="63"/>
        <v>121160.32529843532</v>
      </c>
      <c r="O283" s="15">
        <f t="shared" si="64"/>
        <v>0.3686669790062303</v>
      </c>
    </row>
    <row r="284" spans="2:15" ht="15" customHeight="1" x14ac:dyDescent="0.3">
      <c r="B284" s="3">
        <f t="shared" si="59"/>
        <v>265</v>
      </c>
      <c r="C284" s="10">
        <f t="shared" si="60"/>
        <v>53693</v>
      </c>
      <c r="D284" s="14">
        <f t="shared" si="61"/>
        <v>42515.960063902785</v>
      </c>
      <c r="E284" s="14">
        <f t="shared" si="52"/>
        <v>1122.6316346440549</v>
      </c>
      <c r="F284" s="14">
        <f t="shared" si="53"/>
        <v>122.23338518372053</v>
      </c>
      <c r="G284" s="14">
        <f t="shared" si="54"/>
        <v>62.5</v>
      </c>
      <c r="H284" s="14">
        <f t="shared" si="55"/>
        <v>1244.8650198277753</v>
      </c>
      <c r="I284" s="14">
        <f t="shared" si="56"/>
        <v>1307.3650198277753</v>
      </c>
      <c r="J284" s="2"/>
      <c r="K284" s="15">
        <f t="shared" si="57"/>
        <v>0.83442668628296535</v>
      </c>
      <c r="L284" s="24">
        <f t="shared" si="62"/>
        <v>208606.67157074134</v>
      </c>
      <c r="M284" s="15">
        <f t="shared" si="58"/>
        <v>0.98236711504722352</v>
      </c>
      <c r="N284" s="24">
        <f t="shared" si="63"/>
        <v>121282.55868361903</v>
      </c>
      <c r="O284" s="15">
        <f t="shared" si="64"/>
        <v>0.36764631143036824</v>
      </c>
    </row>
    <row r="285" spans="2:15" ht="15" customHeight="1" x14ac:dyDescent="0.3">
      <c r="B285" s="3">
        <f t="shared" si="59"/>
        <v>266</v>
      </c>
      <c r="C285" s="10">
        <f t="shared" si="60"/>
        <v>53724</v>
      </c>
      <c r="D285" s="14">
        <f t="shared" si="61"/>
        <v>41393.328429258727</v>
      </c>
      <c r="E285" s="14">
        <f t="shared" si="52"/>
        <v>1125.8592005936564</v>
      </c>
      <c r="F285" s="14">
        <f t="shared" si="53"/>
        <v>119.00581923411885</v>
      </c>
      <c r="G285" s="14">
        <f t="shared" si="54"/>
        <v>62.5</v>
      </c>
      <c r="H285" s="14">
        <f t="shared" si="55"/>
        <v>1244.8650198277753</v>
      </c>
      <c r="I285" s="14">
        <f t="shared" si="56"/>
        <v>1307.3650198277753</v>
      </c>
      <c r="J285" s="2"/>
      <c r="K285" s="15">
        <f t="shared" si="57"/>
        <v>0.83893012308533998</v>
      </c>
      <c r="L285" s="24">
        <f t="shared" si="62"/>
        <v>209732.530771335</v>
      </c>
      <c r="M285" s="15">
        <f t="shared" si="58"/>
        <v>0.9833310409784024</v>
      </c>
      <c r="N285" s="24">
        <f t="shared" si="63"/>
        <v>121401.56450285316</v>
      </c>
      <c r="O285" s="15">
        <f t="shared" si="64"/>
        <v>0.36662357104099874</v>
      </c>
    </row>
    <row r="286" spans="2:15" ht="15" customHeight="1" x14ac:dyDescent="0.3">
      <c r="B286" s="3">
        <f t="shared" si="59"/>
        <v>267</v>
      </c>
      <c r="C286" s="10">
        <f t="shared" si="60"/>
        <v>53752</v>
      </c>
      <c r="D286" s="14">
        <f t="shared" si="61"/>
        <v>40267.469228665068</v>
      </c>
      <c r="E286" s="14">
        <f t="shared" si="52"/>
        <v>1129.0960457953634</v>
      </c>
      <c r="F286" s="14">
        <f t="shared" si="53"/>
        <v>115.76897403241207</v>
      </c>
      <c r="G286" s="14">
        <f t="shared" si="54"/>
        <v>62.5</v>
      </c>
      <c r="H286" s="14">
        <f t="shared" si="55"/>
        <v>1244.8650198277753</v>
      </c>
      <c r="I286" s="14">
        <f t="shared" si="56"/>
        <v>1307.3650198277753</v>
      </c>
      <c r="J286" s="2"/>
      <c r="K286" s="15">
        <f t="shared" si="57"/>
        <v>0.84344650726852144</v>
      </c>
      <c r="L286" s="24">
        <f t="shared" si="62"/>
        <v>210861.62681713037</v>
      </c>
      <c r="M286" s="15">
        <f t="shared" si="58"/>
        <v>0.98426874904019279</v>
      </c>
      <c r="N286" s="24">
        <f t="shared" si="63"/>
        <v>121517.33347688557</v>
      </c>
      <c r="O286" s="15">
        <f t="shared" si="64"/>
        <v>0.36559875321047308</v>
      </c>
    </row>
    <row r="287" spans="2:15" ht="15" customHeight="1" x14ac:dyDescent="0.3">
      <c r="B287" s="3">
        <f t="shared" si="59"/>
        <v>268</v>
      </c>
      <c r="C287" s="10">
        <f t="shared" si="60"/>
        <v>53783</v>
      </c>
      <c r="D287" s="14">
        <f t="shared" si="61"/>
        <v>39138.373182869705</v>
      </c>
      <c r="E287" s="14">
        <f t="shared" si="52"/>
        <v>1132.3421969270248</v>
      </c>
      <c r="F287" s="14">
        <f t="shared" si="53"/>
        <v>112.52282290075043</v>
      </c>
      <c r="G287" s="14">
        <f t="shared" si="54"/>
        <v>62.5</v>
      </c>
      <c r="H287" s="14">
        <f t="shared" si="55"/>
        <v>1244.8650198277753</v>
      </c>
      <c r="I287" s="14">
        <f t="shared" si="56"/>
        <v>1307.3650198277753</v>
      </c>
      <c r="J287" s="2"/>
      <c r="K287" s="15">
        <f t="shared" si="57"/>
        <v>0.84797587605622959</v>
      </c>
      <c r="L287" s="24">
        <f t="shared" si="62"/>
        <v>211993.96901405739</v>
      </c>
      <c r="M287" s="15">
        <f t="shared" si="58"/>
        <v>0.98518016385622031</v>
      </c>
      <c r="N287" s="24">
        <f t="shared" si="63"/>
        <v>121629.85629978632</v>
      </c>
      <c r="O287" s="15">
        <f t="shared" si="64"/>
        <v>0.36457185330024833</v>
      </c>
    </row>
    <row r="288" spans="2:15" ht="15" customHeight="1" x14ac:dyDescent="0.3">
      <c r="B288" s="3">
        <f t="shared" si="59"/>
        <v>269</v>
      </c>
      <c r="C288" s="10">
        <f t="shared" si="60"/>
        <v>53813</v>
      </c>
      <c r="D288" s="14">
        <f t="shared" si="61"/>
        <v>38006.030985942678</v>
      </c>
      <c r="E288" s="14">
        <f t="shared" si="52"/>
        <v>1135.59768074319</v>
      </c>
      <c r="F288" s="14">
        <f t="shared" si="53"/>
        <v>109.26733908458522</v>
      </c>
      <c r="G288" s="14">
        <f t="shared" si="54"/>
        <v>62.5</v>
      </c>
      <c r="H288" s="14">
        <f t="shared" si="55"/>
        <v>1244.8650198277753</v>
      </c>
      <c r="I288" s="14">
        <f t="shared" si="56"/>
        <v>1307.3650198277753</v>
      </c>
      <c r="J288" s="2"/>
      <c r="K288" s="15">
        <f t="shared" si="57"/>
        <v>0.85251826677920239</v>
      </c>
      <c r="L288" s="24">
        <f t="shared" si="62"/>
        <v>213129.5666948006</v>
      </c>
      <c r="M288" s="15">
        <f t="shared" si="58"/>
        <v>0.9860652098334034</v>
      </c>
      <c r="N288" s="24">
        <f t="shared" si="63"/>
        <v>121739.12363887091</v>
      </c>
      <c r="O288" s="15">
        <f t="shared" si="64"/>
        <v>0.36354286666086044</v>
      </c>
    </row>
    <row r="289" spans="2:15" ht="15" customHeight="1" x14ac:dyDescent="0.3">
      <c r="B289" s="3">
        <f t="shared" si="59"/>
        <v>270</v>
      </c>
      <c r="C289" s="10">
        <f t="shared" si="60"/>
        <v>53844</v>
      </c>
      <c r="D289" s="14">
        <f t="shared" si="61"/>
        <v>36870.433305199491</v>
      </c>
      <c r="E289" s="14">
        <f t="shared" si="52"/>
        <v>1138.8625240753267</v>
      </c>
      <c r="F289" s="14">
        <f t="shared" si="53"/>
        <v>106.00249575244855</v>
      </c>
      <c r="G289" s="14">
        <f t="shared" si="54"/>
        <v>62.5</v>
      </c>
      <c r="H289" s="14">
        <f t="shared" si="55"/>
        <v>1244.8650198277753</v>
      </c>
      <c r="I289" s="14">
        <f t="shared" si="56"/>
        <v>1307.3650198277753</v>
      </c>
      <c r="J289" s="2"/>
      <c r="K289" s="15">
        <f t="shared" si="57"/>
        <v>0.8570737168755036</v>
      </c>
      <c r="L289" s="24">
        <f t="shared" si="62"/>
        <v>214268.42921887591</v>
      </c>
      <c r="M289" s="15">
        <f t="shared" si="58"/>
        <v>0.98692381116133043</v>
      </c>
      <c r="N289" s="24">
        <f t="shared" si="63"/>
        <v>121845.12613462335</v>
      </c>
      <c r="O289" s="15">
        <f t="shared" si="64"/>
        <v>0.36251178863189765</v>
      </c>
    </row>
    <row r="290" spans="2:15" ht="15" customHeight="1" x14ac:dyDescent="0.3">
      <c r="B290" s="3">
        <f t="shared" si="59"/>
        <v>271</v>
      </c>
      <c r="C290" s="10">
        <f t="shared" si="60"/>
        <v>53874</v>
      </c>
      <c r="D290" s="14">
        <f t="shared" si="61"/>
        <v>35731.570781124166</v>
      </c>
      <c r="E290" s="14">
        <f t="shared" si="52"/>
        <v>1142.1367538320433</v>
      </c>
      <c r="F290" s="14">
        <f t="shared" si="53"/>
        <v>102.72826599573199</v>
      </c>
      <c r="G290" s="14">
        <f t="shared" si="54"/>
        <v>62.5</v>
      </c>
      <c r="H290" s="14">
        <f t="shared" si="55"/>
        <v>1244.8650198277753</v>
      </c>
      <c r="I290" s="14">
        <f t="shared" si="56"/>
        <v>1307.3650198277753</v>
      </c>
      <c r="J290" s="2"/>
      <c r="K290" s="15">
        <f t="shared" si="57"/>
        <v>0.86164226389083187</v>
      </c>
      <c r="L290" s="24">
        <f t="shared" si="62"/>
        <v>215410.56597270796</v>
      </c>
      <c r="M290" s="15">
        <f t="shared" si="58"/>
        <v>0.98775589181163459</v>
      </c>
      <c r="N290" s="24">
        <f t="shared" si="63"/>
        <v>121947.85440061908</v>
      </c>
      <c r="O290" s="15">
        <f t="shared" si="64"/>
        <v>0.36147861454197389</v>
      </c>
    </row>
    <row r="291" spans="2:15" ht="15" customHeight="1" x14ac:dyDescent="0.3">
      <c r="B291" s="3">
        <f t="shared" si="59"/>
        <v>272</v>
      </c>
      <c r="C291" s="10">
        <f t="shared" si="60"/>
        <v>53905</v>
      </c>
      <c r="D291" s="14">
        <f t="shared" si="61"/>
        <v>34589.434027292125</v>
      </c>
      <c r="E291" s="14">
        <f t="shared" si="52"/>
        <v>1145.4203969993105</v>
      </c>
      <c r="F291" s="14">
        <f t="shared" si="53"/>
        <v>99.444622828464858</v>
      </c>
      <c r="G291" s="14">
        <f t="shared" si="54"/>
        <v>62.5</v>
      </c>
      <c r="H291" s="14">
        <f t="shared" si="55"/>
        <v>1244.8650198277753</v>
      </c>
      <c r="I291" s="14">
        <f t="shared" si="56"/>
        <v>1307.3650198277753</v>
      </c>
      <c r="J291" s="2"/>
      <c r="K291" s="15">
        <f t="shared" si="57"/>
        <v>0.86622394547882908</v>
      </c>
      <c r="L291" s="24">
        <f t="shared" si="62"/>
        <v>216555.98636970727</v>
      </c>
      <c r="M291" s="15">
        <f t="shared" si="58"/>
        <v>0.988561375537368</v>
      </c>
      <c r="N291" s="24">
        <f t="shared" si="63"/>
        <v>122047.29902344754</v>
      </c>
      <c r="O291" s="15">
        <f t="shared" si="64"/>
        <v>0.36044333970870218</v>
      </c>
    </row>
    <row r="292" spans="2:15" ht="15" customHeight="1" x14ac:dyDescent="0.3">
      <c r="B292" s="3">
        <f t="shared" si="59"/>
        <v>273</v>
      </c>
      <c r="C292" s="10">
        <f t="shared" si="60"/>
        <v>53936</v>
      </c>
      <c r="D292" s="14">
        <f t="shared" si="61"/>
        <v>33444.013630292815</v>
      </c>
      <c r="E292" s="14">
        <f t="shared" si="52"/>
        <v>1148.7134806406834</v>
      </c>
      <c r="F292" s="14">
        <f t="shared" si="53"/>
        <v>96.151539187091842</v>
      </c>
      <c r="G292" s="14">
        <f t="shared" si="54"/>
        <v>62.5</v>
      </c>
      <c r="H292" s="14">
        <f t="shared" si="55"/>
        <v>1244.8650198277753</v>
      </c>
      <c r="I292" s="14">
        <f t="shared" si="56"/>
        <v>1307.3650198277753</v>
      </c>
      <c r="J292" s="2"/>
      <c r="K292" s="15">
        <f t="shared" si="57"/>
        <v>0.87081879940139184</v>
      </c>
      <c r="L292" s="24">
        <f t="shared" si="62"/>
        <v>217704.69985034797</v>
      </c>
      <c r="M292" s="15">
        <f t="shared" si="58"/>
        <v>0.98934018587237238</v>
      </c>
      <c r="N292" s="24">
        <f t="shared" si="63"/>
        <v>122143.45056263464</v>
      </c>
      <c r="O292" s="15">
        <f t="shared" si="64"/>
        <v>0.3594059594386676</v>
      </c>
    </row>
    <row r="293" spans="2:15" ht="15" customHeight="1" x14ac:dyDescent="0.3">
      <c r="B293" s="3">
        <f t="shared" si="59"/>
        <v>274</v>
      </c>
      <c r="C293" s="10">
        <f t="shared" si="60"/>
        <v>53966</v>
      </c>
      <c r="D293" s="14">
        <f t="shared" si="61"/>
        <v>32295.300149652132</v>
      </c>
      <c r="E293" s="14">
        <f t="shared" si="52"/>
        <v>1152.0160318975254</v>
      </c>
      <c r="F293" s="14">
        <f t="shared" si="53"/>
        <v>92.848987930249891</v>
      </c>
      <c r="G293" s="14">
        <f t="shared" si="54"/>
        <v>62.5</v>
      </c>
      <c r="H293" s="14">
        <f t="shared" si="55"/>
        <v>1244.8650198277753</v>
      </c>
      <c r="I293" s="14">
        <f t="shared" si="56"/>
        <v>1307.3650198277753</v>
      </c>
      <c r="J293" s="2"/>
      <c r="K293" s="15">
        <f t="shared" si="57"/>
        <v>0.87542686352898202</v>
      </c>
      <c r="L293" s="24">
        <f t="shared" si="62"/>
        <v>218856.71588224551</v>
      </c>
      <c r="M293" s="15">
        <f t="shared" si="58"/>
        <v>0.99009224613064928</v>
      </c>
      <c r="N293" s="24">
        <f t="shared" si="63"/>
        <v>122236.29955056489</v>
      </c>
      <c r="O293" s="15">
        <f t="shared" si="64"/>
        <v>0.35836646902740049</v>
      </c>
    </row>
    <row r="294" spans="2:15" ht="15" customHeight="1" x14ac:dyDescent="0.3">
      <c r="B294" s="3">
        <f t="shared" si="59"/>
        <v>275</v>
      </c>
      <c r="C294" s="10">
        <f t="shared" si="60"/>
        <v>53997</v>
      </c>
      <c r="D294" s="14">
        <f t="shared" si="61"/>
        <v>31143.284117754607</v>
      </c>
      <c r="E294" s="14">
        <f t="shared" si="52"/>
        <v>1155.3280779892309</v>
      </c>
      <c r="F294" s="14">
        <f t="shared" si="53"/>
        <v>89.536941838544507</v>
      </c>
      <c r="G294" s="14">
        <f t="shared" si="54"/>
        <v>62.5</v>
      </c>
      <c r="H294" s="14">
        <f t="shared" si="55"/>
        <v>1244.8650198277753</v>
      </c>
      <c r="I294" s="14">
        <f t="shared" si="56"/>
        <v>1307.3650198277753</v>
      </c>
      <c r="J294" s="2"/>
      <c r="K294" s="15">
        <f t="shared" si="57"/>
        <v>0.88004817584093897</v>
      </c>
      <c r="L294" s="24">
        <f t="shared" si="62"/>
        <v>220012.04396023473</v>
      </c>
      <c r="M294" s="15">
        <f t="shared" si="58"/>
        <v>0.99081747940572829</v>
      </c>
      <c r="N294" s="24">
        <f t="shared" si="63"/>
        <v>122325.83649240342</v>
      </c>
      <c r="O294" s="15">
        <f t="shared" si="64"/>
        <v>0.35732486375934958</v>
      </c>
    </row>
    <row r="295" spans="2:15" ht="15" customHeight="1" x14ac:dyDescent="0.3">
      <c r="B295" s="3">
        <f t="shared" si="59"/>
        <v>276</v>
      </c>
      <c r="C295" s="10">
        <f t="shared" si="60"/>
        <v>54027</v>
      </c>
      <c r="D295" s="14">
        <f t="shared" si="61"/>
        <v>29987.956039765377</v>
      </c>
      <c r="E295" s="14">
        <f t="shared" si="52"/>
        <v>1158.6496462134498</v>
      </c>
      <c r="F295" s="14">
        <f t="shared" si="53"/>
        <v>86.215373614325472</v>
      </c>
      <c r="G295" s="14">
        <f t="shared" si="54"/>
        <v>62.5</v>
      </c>
      <c r="H295" s="14">
        <f t="shared" si="55"/>
        <v>1244.8650198277753</v>
      </c>
      <c r="I295" s="14">
        <f t="shared" si="56"/>
        <v>1307.3650198277753</v>
      </c>
      <c r="J295" s="2"/>
      <c r="K295" s="15">
        <f t="shared" si="57"/>
        <v>0.8846827744257928</v>
      </c>
      <c r="L295" s="24">
        <f t="shared" si="62"/>
        <v>221170.69360644819</v>
      </c>
      <c r="M295" s="15">
        <f t="shared" si="58"/>
        <v>0.99151580857003252</v>
      </c>
      <c r="N295" s="24">
        <f t="shared" si="63"/>
        <v>122412.05186601775</v>
      </c>
      <c r="O295" s="15">
        <f t="shared" si="64"/>
        <v>0.35628113890785479</v>
      </c>
    </row>
    <row r="296" spans="2:15" ht="15" customHeight="1" x14ac:dyDescent="0.3">
      <c r="B296" s="3">
        <f t="shared" si="59"/>
        <v>277</v>
      </c>
      <c r="C296" s="10">
        <f t="shared" si="60"/>
        <v>54058</v>
      </c>
      <c r="D296" s="14">
        <f t="shared" si="61"/>
        <v>28829.306393551928</v>
      </c>
      <c r="E296" s="14">
        <f t="shared" si="52"/>
        <v>1161.9807639463136</v>
      </c>
      <c r="F296" s="14">
        <f t="shared" si="53"/>
        <v>82.884255881461797</v>
      </c>
      <c r="G296" s="14">
        <f t="shared" si="54"/>
        <v>62.5</v>
      </c>
      <c r="H296" s="14">
        <f t="shared" si="55"/>
        <v>1244.8650198277753</v>
      </c>
      <c r="I296" s="14">
        <f t="shared" si="56"/>
        <v>1307.3650198277753</v>
      </c>
      <c r="J296" s="2"/>
      <c r="K296" s="15">
        <f t="shared" si="57"/>
        <v>0.889330697481578</v>
      </c>
      <c r="L296" s="24">
        <f t="shared" si="62"/>
        <v>222332.6743703945</v>
      </c>
      <c r="M296" s="15">
        <f t="shared" si="58"/>
        <v>0.99218715627424381</v>
      </c>
      <c r="N296" s="24">
        <f t="shared" si="63"/>
        <v>122494.93612189921</v>
      </c>
      <c r="O296" s="15">
        <f t="shared" si="64"/>
        <v>0.35523528973512042</v>
      </c>
    </row>
    <row r="297" spans="2:15" ht="15" customHeight="1" x14ac:dyDescent="0.3">
      <c r="B297" s="3">
        <f t="shared" si="59"/>
        <v>278</v>
      </c>
      <c r="C297" s="10">
        <f t="shared" si="60"/>
        <v>54089</v>
      </c>
      <c r="D297" s="14">
        <f t="shared" si="61"/>
        <v>27667.325629605613</v>
      </c>
      <c r="E297" s="14">
        <f t="shared" si="52"/>
        <v>1165.3214586426591</v>
      </c>
      <c r="F297" s="14">
        <f t="shared" si="53"/>
        <v>79.543561185116147</v>
      </c>
      <c r="G297" s="14">
        <f t="shared" si="54"/>
        <v>62.5</v>
      </c>
      <c r="H297" s="14">
        <f t="shared" si="55"/>
        <v>1244.8650198277753</v>
      </c>
      <c r="I297" s="14">
        <f t="shared" si="56"/>
        <v>1307.3650198277753</v>
      </c>
      <c r="J297" s="2"/>
      <c r="K297" s="15">
        <f t="shared" si="57"/>
        <v>0.8939919833161486</v>
      </c>
      <c r="L297" s="24">
        <f t="shared" si="62"/>
        <v>223497.99582903716</v>
      </c>
      <c r="M297" s="15">
        <f t="shared" si="58"/>
        <v>0.99283144494666409</v>
      </c>
      <c r="N297" s="24">
        <f t="shared" si="63"/>
        <v>122574.47968308433</v>
      </c>
      <c r="O297" s="15">
        <f t="shared" si="64"/>
        <v>0.35418731149218791</v>
      </c>
    </row>
    <row r="298" spans="2:15" ht="15" customHeight="1" x14ac:dyDescent="0.3">
      <c r="B298" s="3">
        <f t="shared" si="59"/>
        <v>279</v>
      </c>
      <c r="C298" s="10">
        <f t="shared" si="60"/>
        <v>54118</v>
      </c>
      <c r="D298" s="14">
        <f t="shared" si="61"/>
        <v>26502.004170962955</v>
      </c>
      <c r="E298" s="14">
        <f t="shared" si="52"/>
        <v>1168.6717578362568</v>
      </c>
      <c r="F298" s="14">
        <f t="shared" si="53"/>
        <v>76.193261991518497</v>
      </c>
      <c r="G298" s="14">
        <f t="shared" si="54"/>
        <v>62.5</v>
      </c>
      <c r="H298" s="14">
        <f t="shared" si="55"/>
        <v>1244.8650198277753</v>
      </c>
      <c r="I298" s="14">
        <f t="shared" si="56"/>
        <v>1307.3650198277753</v>
      </c>
      <c r="J298" s="2"/>
      <c r="K298" s="15">
        <f t="shared" si="57"/>
        <v>0.89866667034749359</v>
      </c>
      <c r="L298" s="24">
        <f t="shared" si="62"/>
        <v>224666.6675868734</v>
      </c>
      <c r="M298" s="15">
        <f t="shared" si="58"/>
        <v>0.99344859679257702</v>
      </c>
      <c r="N298" s="24">
        <f t="shared" si="63"/>
        <v>122650.67294507584</v>
      </c>
      <c r="O298" s="15">
        <f t="shared" si="64"/>
        <v>0.35313719941890831</v>
      </c>
    </row>
    <row r="299" spans="2:15" ht="15" customHeight="1" x14ac:dyDescent="0.3">
      <c r="B299" s="3">
        <f t="shared" si="59"/>
        <v>280</v>
      </c>
      <c r="C299" s="10">
        <f t="shared" si="60"/>
        <v>54149</v>
      </c>
      <c r="D299" s="14">
        <f t="shared" si="61"/>
        <v>25333.3324131267</v>
      </c>
      <c r="E299" s="14">
        <f t="shared" si="52"/>
        <v>1172.031689140036</v>
      </c>
      <c r="F299" s="14">
        <f t="shared" si="53"/>
        <v>72.833330687739263</v>
      </c>
      <c r="G299" s="14">
        <f t="shared" si="54"/>
        <v>62.5</v>
      </c>
      <c r="H299" s="14">
        <f t="shared" si="55"/>
        <v>1244.8650198277753</v>
      </c>
      <c r="I299" s="14">
        <f t="shared" si="56"/>
        <v>1307.3650198277753</v>
      </c>
      <c r="J299" s="2"/>
      <c r="K299" s="15">
        <f t="shared" si="57"/>
        <v>0.90335479710405375</v>
      </c>
      <c r="L299" s="24">
        <f t="shared" si="62"/>
        <v>225838.69927601345</v>
      </c>
      <c r="M299" s="15">
        <f t="shared" si="58"/>
        <v>0.9940385337936064</v>
      </c>
      <c r="N299" s="24">
        <f t="shared" si="63"/>
        <v>122723.50627576358</v>
      </c>
      <c r="O299" s="15">
        <f t="shared" si="64"/>
        <v>0.35208494874391555</v>
      </c>
    </row>
    <row r="300" spans="2:15" ht="15" customHeight="1" x14ac:dyDescent="0.3">
      <c r="B300" s="3">
        <f t="shared" si="59"/>
        <v>281</v>
      </c>
      <c r="C300" s="10">
        <f t="shared" si="60"/>
        <v>54179</v>
      </c>
      <c r="D300" s="14">
        <f t="shared" si="61"/>
        <v>24161.300723986664</v>
      </c>
      <c r="E300" s="14">
        <f t="shared" si="52"/>
        <v>1175.4012802463137</v>
      </c>
      <c r="F300" s="14">
        <f t="shared" si="53"/>
        <v>69.463739581461667</v>
      </c>
      <c r="G300" s="14">
        <f t="shared" si="54"/>
        <v>62.5</v>
      </c>
      <c r="H300" s="14">
        <f t="shared" si="55"/>
        <v>1244.8650198277753</v>
      </c>
      <c r="I300" s="14">
        <f t="shared" si="56"/>
        <v>1307.3650198277753</v>
      </c>
      <c r="J300" s="2"/>
      <c r="K300" s="15">
        <f t="shared" si="57"/>
        <v>0.90805640222503914</v>
      </c>
      <c r="L300" s="24">
        <f t="shared" si="62"/>
        <v>227014.10055625977</v>
      </c>
      <c r="M300" s="15">
        <f t="shared" si="58"/>
        <v>0.99460117770707335</v>
      </c>
      <c r="N300" s="24">
        <f t="shared" si="63"/>
        <v>122792.97001534504</v>
      </c>
      <c r="O300" s="15">
        <f t="shared" si="64"/>
        <v>0.35103055468459882</v>
      </c>
    </row>
    <row r="301" spans="2:15" ht="15" customHeight="1" x14ac:dyDescent="0.3">
      <c r="B301" s="3">
        <f t="shared" si="59"/>
        <v>282</v>
      </c>
      <c r="C301" s="10">
        <f t="shared" si="60"/>
        <v>54210</v>
      </c>
      <c r="D301" s="14">
        <f t="shared" si="61"/>
        <v>22985.899443740349</v>
      </c>
      <c r="E301" s="14">
        <f t="shared" si="52"/>
        <v>1178.7805589270217</v>
      </c>
      <c r="F301" s="14">
        <f t="shared" si="53"/>
        <v>66.084460900753513</v>
      </c>
      <c r="G301" s="14">
        <f t="shared" si="54"/>
        <v>62.5</v>
      </c>
      <c r="H301" s="14">
        <f t="shared" si="55"/>
        <v>1244.8650198277753</v>
      </c>
      <c r="I301" s="14">
        <f t="shared" si="56"/>
        <v>1307.3650198277753</v>
      </c>
      <c r="J301" s="2"/>
      <c r="K301" s="15">
        <f t="shared" si="57"/>
        <v>0.91277152446074716</v>
      </c>
      <c r="L301" s="24">
        <f t="shared" si="62"/>
        <v>228192.88111518678</v>
      </c>
      <c r="M301" s="15">
        <f t="shared" si="58"/>
        <v>0.9951364500653509</v>
      </c>
      <c r="N301" s="24">
        <f t="shared" si="63"/>
        <v>122859.05447624579</v>
      </c>
      <c r="O301" s="15">
        <f t="shared" si="64"/>
        <v>0.34997401244707499</v>
      </c>
    </row>
    <row r="302" spans="2:15" ht="15" customHeight="1" x14ac:dyDescent="0.3">
      <c r="B302" s="3">
        <f t="shared" si="59"/>
        <v>283</v>
      </c>
      <c r="C302" s="10">
        <f t="shared" si="60"/>
        <v>54240</v>
      </c>
      <c r="D302" s="14">
        <f t="shared" si="61"/>
        <v>21807.118884813328</v>
      </c>
      <c r="E302" s="14">
        <f t="shared" si="52"/>
        <v>1182.1695530339371</v>
      </c>
      <c r="F302" s="14">
        <f t="shared" si="53"/>
        <v>62.695466793838328</v>
      </c>
      <c r="G302" s="14">
        <f t="shared" si="54"/>
        <v>62.5</v>
      </c>
      <c r="H302" s="14">
        <f t="shared" si="55"/>
        <v>1244.8650198277753</v>
      </c>
      <c r="I302" s="14">
        <f t="shared" si="56"/>
        <v>1307.3650198277753</v>
      </c>
      <c r="J302" s="2"/>
      <c r="K302" s="15">
        <f t="shared" si="57"/>
        <v>0.9175002026728829</v>
      </c>
      <c r="L302" s="24">
        <f t="shared" si="62"/>
        <v>229375.05066822073</v>
      </c>
      <c r="M302" s="15">
        <f t="shared" si="58"/>
        <v>0.99564427217521811</v>
      </c>
      <c r="N302" s="24">
        <f t="shared" si="63"/>
        <v>122921.74994303963</v>
      </c>
      <c r="O302" s="15">
        <f t="shared" si="64"/>
        <v>0.34891531722616137</v>
      </c>
    </row>
    <row r="303" spans="2:15" ht="15" customHeight="1" x14ac:dyDescent="0.3">
      <c r="B303" s="3">
        <f t="shared" si="59"/>
        <v>284</v>
      </c>
      <c r="C303" s="10">
        <f t="shared" si="60"/>
        <v>54271</v>
      </c>
      <c r="D303" s="14">
        <f t="shared" si="61"/>
        <v>20624.949331779389</v>
      </c>
      <c r="E303" s="14">
        <f t="shared" si="52"/>
        <v>1185.5682904989096</v>
      </c>
      <c r="F303" s="14">
        <f t="shared" si="53"/>
        <v>59.296729328865752</v>
      </c>
      <c r="G303" s="14">
        <f t="shared" si="54"/>
        <v>62.5</v>
      </c>
      <c r="H303" s="14">
        <f t="shared" si="55"/>
        <v>1244.8650198277753</v>
      </c>
      <c r="I303" s="14">
        <f t="shared" si="56"/>
        <v>1307.3650198277753</v>
      </c>
      <c r="J303" s="2"/>
      <c r="K303" s="15">
        <f t="shared" si="57"/>
        <v>0.92224247583487862</v>
      </c>
      <c r="L303" s="24">
        <f t="shared" si="62"/>
        <v>230560.61895871966</v>
      </c>
      <c r="M303" s="15">
        <f t="shared" si="58"/>
        <v>0.99612456511721059</v>
      </c>
      <c r="N303" s="24">
        <f t="shared" si="63"/>
        <v>122981.04667236849</v>
      </c>
      <c r="O303" s="15">
        <f t="shared" si="64"/>
        <v>0.3478544642053481</v>
      </c>
    </row>
    <row r="304" spans="2:15" ht="15" customHeight="1" x14ac:dyDescent="0.3">
      <c r="B304" s="3">
        <f t="shared" si="59"/>
        <v>285</v>
      </c>
      <c r="C304" s="10">
        <f t="shared" si="60"/>
        <v>54302</v>
      </c>
      <c r="D304" s="14">
        <f t="shared" si="61"/>
        <v>19439.381041280481</v>
      </c>
      <c r="E304" s="14">
        <f t="shared" si="52"/>
        <v>1188.9767993340938</v>
      </c>
      <c r="F304" s="14">
        <f t="shared" si="53"/>
        <v>55.888220493681388</v>
      </c>
      <c r="G304" s="14">
        <f t="shared" si="54"/>
        <v>62.5</v>
      </c>
      <c r="H304" s="14">
        <f t="shared" si="55"/>
        <v>1244.8650198277753</v>
      </c>
      <c r="I304" s="14">
        <f t="shared" si="56"/>
        <v>1307.3650198277753</v>
      </c>
      <c r="J304" s="2"/>
      <c r="K304" s="15">
        <f t="shared" si="57"/>
        <v>0.92699838303221505</v>
      </c>
      <c r="L304" s="24">
        <f t="shared" si="62"/>
        <v>231749.59575805377</v>
      </c>
      <c r="M304" s="15">
        <f t="shared" si="58"/>
        <v>0.99657724974497086</v>
      </c>
      <c r="N304" s="24">
        <f t="shared" si="63"/>
        <v>123036.93489286218</v>
      </c>
      <c r="O304" s="15">
        <f t="shared" si="64"/>
        <v>0.34679144855677047</v>
      </c>
    </row>
    <row r="305" spans="2:15" ht="15" customHeight="1" x14ac:dyDescent="0.3">
      <c r="B305" s="3">
        <f t="shared" si="59"/>
        <v>286</v>
      </c>
      <c r="C305" s="10">
        <f t="shared" si="60"/>
        <v>54332</v>
      </c>
      <c r="D305" s="14">
        <f t="shared" si="61"/>
        <v>18250.404241946388</v>
      </c>
      <c r="E305" s="14">
        <f t="shared" si="52"/>
        <v>1192.3951076321794</v>
      </c>
      <c r="F305" s="14">
        <f t="shared" si="53"/>
        <v>52.469912195595867</v>
      </c>
      <c r="G305" s="14">
        <f t="shared" si="54"/>
        <v>62.5</v>
      </c>
      <c r="H305" s="14">
        <f t="shared" si="55"/>
        <v>1244.8650198277753</v>
      </c>
      <c r="I305" s="14">
        <f t="shared" si="56"/>
        <v>1307.3650198277753</v>
      </c>
      <c r="J305" s="2"/>
      <c r="K305" s="15">
        <f t="shared" si="57"/>
        <v>0.93176796346274382</v>
      </c>
      <c r="L305" s="24">
        <f t="shared" si="62"/>
        <v>232941.99086568595</v>
      </c>
      <c r="M305" s="15">
        <f t="shared" si="58"/>
        <v>0.99700224668459536</v>
      </c>
      <c r="N305" s="24">
        <f t="shared" si="63"/>
        <v>123089.40480505777</v>
      </c>
      <c r="O305" s="15">
        <f t="shared" si="64"/>
        <v>0.34572626544118124</v>
      </c>
    </row>
    <row r="306" spans="2:15" ht="15" customHeight="1" x14ac:dyDescent="0.3">
      <c r="B306" s="3">
        <f t="shared" si="59"/>
        <v>287</v>
      </c>
      <c r="C306" s="10">
        <f t="shared" si="60"/>
        <v>54363</v>
      </c>
      <c r="D306" s="14">
        <f t="shared" si="61"/>
        <v>17058.009134314208</v>
      </c>
      <c r="E306" s="14">
        <f t="shared" si="52"/>
        <v>1195.8232435666221</v>
      </c>
      <c r="F306" s="14">
        <f t="shared" si="53"/>
        <v>49.041776261153352</v>
      </c>
      <c r="G306" s="14">
        <f t="shared" si="54"/>
        <v>62.5</v>
      </c>
      <c r="H306" s="14">
        <f t="shared" si="55"/>
        <v>1244.8650198277753</v>
      </c>
      <c r="I306" s="14">
        <f t="shared" si="56"/>
        <v>1307.3650198277753</v>
      </c>
      <c r="J306" s="2"/>
      <c r="K306" s="15">
        <f t="shared" si="57"/>
        <v>0.9365512564370102</v>
      </c>
      <c r="L306" s="24">
        <f t="shared" si="62"/>
        <v>234137.81410925256</v>
      </c>
      <c r="M306" s="15">
        <f t="shared" si="58"/>
        <v>0.99739947633398074</v>
      </c>
      <c r="N306" s="24">
        <f t="shared" si="63"/>
        <v>123138.44658131892</v>
      </c>
      <c r="O306" s="15">
        <f t="shared" si="64"/>
        <v>0.34465891000792298</v>
      </c>
    </row>
    <row r="307" spans="2:15" ht="15" customHeight="1" x14ac:dyDescent="0.3">
      <c r="B307" s="3">
        <f t="shared" si="59"/>
        <v>288</v>
      </c>
      <c r="C307" s="10">
        <f t="shared" si="60"/>
        <v>54393</v>
      </c>
      <c r="D307" s="14">
        <f t="shared" si="61"/>
        <v>15862.185890747587</v>
      </c>
      <c r="E307" s="14">
        <f t="shared" si="52"/>
        <v>1199.261235391876</v>
      </c>
      <c r="F307" s="14">
        <f t="shared" si="53"/>
        <v>45.603784435899314</v>
      </c>
      <c r="G307" s="14">
        <f t="shared" si="54"/>
        <v>62.5</v>
      </c>
      <c r="H307" s="14">
        <f t="shared" si="55"/>
        <v>1244.8650198277753</v>
      </c>
      <c r="I307" s="14">
        <f t="shared" si="56"/>
        <v>1307.3650198277753</v>
      </c>
      <c r="J307" s="2"/>
      <c r="K307" s="15">
        <f t="shared" si="57"/>
        <v>0.94134830137857772</v>
      </c>
      <c r="L307" s="24">
        <f t="shared" si="62"/>
        <v>235337.07534464443</v>
      </c>
      <c r="M307" s="15">
        <f t="shared" si="58"/>
        <v>0.9977688588621676</v>
      </c>
      <c r="N307" s="24">
        <f t="shared" si="63"/>
        <v>123184.05036575481</v>
      </c>
      <c r="O307" s="15">
        <f t="shared" si="64"/>
        <v>0.3435893773949002</v>
      </c>
    </row>
    <row r="308" spans="2:15" ht="15" customHeight="1" x14ac:dyDescent="0.3">
      <c r="B308" s="3">
        <f t="shared" si="59"/>
        <v>289</v>
      </c>
      <c r="C308" s="10">
        <f t="shared" si="60"/>
        <v>54424</v>
      </c>
      <c r="D308" s="14">
        <f t="shared" si="61"/>
        <v>14662.924655355711</v>
      </c>
      <c r="E308" s="14">
        <f t="shared" si="52"/>
        <v>1202.7091114436275</v>
      </c>
      <c r="F308" s="14">
        <f t="shared" si="53"/>
        <v>42.155908384147672</v>
      </c>
      <c r="G308" s="14">
        <f t="shared" si="54"/>
        <v>62.5</v>
      </c>
      <c r="H308" s="14">
        <f t="shared" si="55"/>
        <v>1244.8650198277753</v>
      </c>
      <c r="I308" s="14">
        <f t="shared" si="56"/>
        <v>1307.3650198277753</v>
      </c>
      <c r="J308" s="2"/>
      <c r="K308" s="15">
        <f t="shared" si="57"/>
        <v>0.94615913782435224</v>
      </c>
      <c r="L308" s="24">
        <f t="shared" si="62"/>
        <v>236539.78445608806</v>
      </c>
      <c r="M308" s="15">
        <f t="shared" si="58"/>
        <v>0.99811031420868246</v>
      </c>
      <c r="N308" s="24">
        <f t="shared" si="63"/>
        <v>123226.20627413895</v>
      </c>
      <c r="O308" s="15">
        <f t="shared" si="64"/>
        <v>0.34251766272855111</v>
      </c>
    </row>
    <row r="309" spans="2:15" ht="15" customHeight="1" x14ac:dyDescent="0.3">
      <c r="B309" s="3">
        <f t="shared" si="59"/>
        <v>290</v>
      </c>
      <c r="C309" s="10">
        <f t="shared" si="60"/>
        <v>54455</v>
      </c>
      <c r="D309" s="14">
        <f t="shared" si="61"/>
        <v>13460.215543912083</v>
      </c>
      <c r="E309" s="14">
        <f t="shared" si="52"/>
        <v>1206.166900139028</v>
      </c>
      <c r="F309" s="14">
        <f t="shared" si="53"/>
        <v>38.698119688747241</v>
      </c>
      <c r="G309" s="14">
        <f t="shared" si="54"/>
        <v>62.5</v>
      </c>
      <c r="H309" s="14">
        <f t="shared" si="55"/>
        <v>1244.8650198277753</v>
      </c>
      <c r="I309" s="14">
        <f t="shared" si="56"/>
        <v>1307.3650198277753</v>
      </c>
      <c r="J309" s="2"/>
      <c r="K309" s="15">
        <f t="shared" si="57"/>
        <v>0.95098380542490846</v>
      </c>
      <c r="L309" s="24">
        <f t="shared" si="62"/>
        <v>237745.9513562271</v>
      </c>
      <c r="M309" s="15">
        <f t="shared" si="58"/>
        <v>0.99842376208287809</v>
      </c>
      <c r="N309" s="24">
        <f t="shared" si="63"/>
        <v>123264.9043938277</v>
      </c>
      <c r="O309" s="15">
        <f t="shared" si="64"/>
        <v>0.34144376112382041</v>
      </c>
    </row>
    <row r="310" spans="2:15" ht="15" customHeight="1" x14ac:dyDescent="0.3">
      <c r="B310" s="3">
        <f t="shared" si="59"/>
        <v>291</v>
      </c>
      <c r="C310" s="10">
        <f t="shared" si="60"/>
        <v>54483</v>
      </c>
      <c r="D310" s="14">
        <f t="shared" si="61"/>
        <v>12254.048643773056</v>
      </c>
      <c r="E310" s="14">
        <f t="shared" si="52"/>
        <v>1209.6346299769277</v>
      </c>
      <c r="F310" s="14">
        <f t="shared" si="53"/>
        <v>35.230389850847537</v>
      </c>
      <c r="G310" s="14">
        <f t="shared" si="54"/>
        <v>62.5</v>
      </c>
      <c r="H310" s="14">
        <f t="shared" si="55"/>
        <v>1244.8650198277753</v>
      </c>
      <c r="I310" s="14">
        <f t="shared" si="56"/>
        <v>1307.3650198277753</v>
      </c>
      <c r="J310" s="2"/>
      <c r="K310" s="15">
        <f t="shared" si="57"/>
        <v>0.95582234394481613</v>
      </c>
      <c r="L310" s="24">
        <f t="shared" si="62"/>
        <v>238955.58598620404</v>
      </c>
      <c r="M310" s="15">
        <f t="shared" si="58"/>
        <v>0.99870912196327155</v>
      </c>
      <c r="N310" s="24">
        <f t="shared" si="63"/>
        <v>123300.13478367856</v>
      </c>
      <c r="O310" s="15">
        <f t="shared" si="64"/>
        <v>0.34036766768413046</v>
      </c>
    </row>
    <row r="311" spans="2:15" ht="15" customHeight="1" x14ac:dyDescent="0.3">
      <c r="B311" s="3">
        <f t="shared" si="59"/>
        <v>292</v>
      </c>
      <c r="C311" s="10">
        <f t="shared" si="60"/>
        <v>54514</v>
      </c>
      <c r="D311" s="14">
        <f t="shared" si="61"/>
        <v>11044.414013796128</v>
      </c>
      <c r="E311" s="14">
        <f t="shared" si="52"/>
        <v>1213.1123295381115</v>
      </c>
      <c r="F311" s="14">
        <f t="shared" si="53"/>
        <v>31.752690289663871</v>
      </c>
      <c r="G311" s="14">
        <f t="shared" si="54"/>
        <v>62.5</v>
      </c>
      <c r="H311" s="14">
        <f t="shared" si="55"/>
        <v>1244.8650198277753</v>
      </c>
      <c r="I311" s="14">
        <f t="shared" si="56"/>
        <v>1307.3650198277753</v>
      </c>
      <c r="J311" s="2"/>
      <c r="K311" s="15">
        <f t="shared" si="57"/>
        <v>0.96067479326296867</v>
      </c>
      <c r="L311" s="24">
        <f t="shared" si="62"/>
        <v>240168.69831574216</v>
      </c>
      <c r="M311" s="15">
        <f t="shared" si="58"/>
        <v>0.99896631309688055</v>
      </c>
      <c r="N311" s="24">
        <f t="shared" si="63"/>
        <v>123331.88747396822</v>
      </c>
      <c r="O311" s="15">
        <f t="shared" si="64"/>
        <v>0.33928937750135357</v>
      </c>
    </row>
    <row r="312" spans="2:15" ht="15" customHeight="1" x14ac:dyDescent="0.3">
      <c r="B312" s="3">
        <f t="shared" si="59"/>
        <v>293</v>
      </c>
      <c r="C312" s="10">
        <f t="shared" si="60"/>
        <v>54544</v>
      </c>
      <c r="D312" s="14">
        <f t="shared" si="61"/>
        <v>9831.3016842580164</v>
      </c>
      <c r="E312" s="14">
        <f t="shared" si="52"/>
        <v>1216.6000274855335</v>
      </c>
      <c r="F312" s="14">
        <f t="shared" si="53"/>
        <v>28.264992342241801</v>
      </c>
      <c r="G312" s="14">
        <f t="shared" si="54"/>
        <v>62.5</v>
      </c>
      <c r="H312" s="14">
        <f t="shared" si="55"/>
        <v>1244.8650198277753</v>
      </c>
      <c r="I312" s="14">
        <f t="shared" si="56"/>
        <v>1307.3650198277753</v>
      </c>
      <c r="J312" s="2"/>
      <c r="K312" s="15">
        <f t="shared" si="57"/>
        <v>0.96554119337291089</v>
      </c>
      <c r="L312" s="24">
        <f t="shared" si="62"/>
        <v>241385.29834322771</v>
      </c>
      <c r="M312" s="15">
        <f t="shared" si="58"/>
        <v>0.99919525449855828</v>
      </c>
      <c r="N312" s="24">
        <f t="shared" si="63"/>
        <v>123360.15246631046</v>
      </c>
      <c r="O312" s="15">
        <f t="shared" si="64"/>
        <v>0.33820888565578394</v>
      </c>
    </row>
    <row r="313" spans="2:15" ht="15" customHeight="1" x14ac:dyDescent="0.3">
      <c r="B313" s="3">
        <f t="shared" si="59"/>
        <v>294</v>
      </c>
      <c r="C313" s="10">
        <f t="shared" si="60"/>
        <v>54575</v>
      </c>
      <c r="D313" s="14">
        <f t="shared" si="61"/>
        <v>8614.7016567724822</v>
      </c>
      <c r="E313" s="14">
        <f t="shared" si="52"/>
        <v>1220.0977525645544</v>
      </c>
      <c r="F313" s="14">
        <f t="shared" si="53"/>
        <v>24.767267263220887</v>
      </c>
      <c r="G313" s="14">
        <f t="shared" si="54"/>
        <v>62.5</v>
      </c>
      <c r="H313" s="14">
        <f t="shared" si="55"/>
        <v>1244.8650198277753</v>
      </c>
      <c r="I313" s="14">
        <f t="shared" si="56"/>
        <v>1307.3650198277753</v>
      </c>
      <c r="J313" s="2"/>
      <c r="K313" s="15">
        <f t="shared" si="57"/>
        <v>0.97042158438316906</v>
      </c>
      <c r="L313" s="24">
        <f t="shared" si="62"/>
        <v>242605.39609579227</v>
      </c>
      <c r="M313" s="15">
        <f t="shared" si="58"/>
        <v>0.99939586495032517</v>
      </c>
      <c r="N313" s="24">
        <f t="shared" si="63"/>
        <v>123384.91973357368</v>
      </c>
      <c r="O313" s="15">
        <f t="shared" si="64"/>
        <v>0.33712618721610899</v>
      </c>
    </row>
    <row r="314" spans="2:15" ht="15" customHeight="1" x14ac:dyDescent="0.3">
      <c r="B314" s="3">
        <f t="shared" si="59"/>
        <v>295</v>
      </c>
      <c r="C314" s="10">
        <f t="shared" si="60"/>
        <v>54605</v>
      </c>
      <c r="D314" s="14">
        <f t="shared" si="61"/>
        <v>7394.6039042079283</v>
      </c>
      <c r="E314" s="14">
        <f t="shared" si="52"/>
        <v>1223.6055336031775</v>
      </c>
      <c r="F314" s="14">
        <f t="shared" si="53"/>
        <v>21.259486224597797</v>
      </c>
      <c r="G314" s="14">
        <f t="shared" si="54"/>
        <v>62.5</v>
      </c>
      <c r="H314" s="14">
        <f t="shared" si="55"/>
        <v>1244.8650198277753</v>
      </c>
      <c r="I314" s="14">
        <f t="shared" si="56"/>
        <v>1307.3650198277753</v>
      </c>
      <c r="J314" s="2"/>
      <c r="K314" s="15">
        <f t="shared" si="57"/>
        <v>0.97531600651758177</v>
      </c>
      <c r="L314" s="24">
        <f t="shared" si="62"/>
        <v>243829.00162939544</v>
      </c>
      <c r="M314" s="15">
        <f t="shared" si="58"/>
        <v>0.99956806300070056</v>
      </c>
      <c r="N314" s="24">
        <f t="shared" si="63"/>
        <v>123406.17921979829</v>
      </c>
      <c r="O314" s="15">
        <f t="shared" si="64"/>
        <v>0.33604127723938143</v>
      </c>
    </row>
    <row r="315" spans="2:15" ht="15" customHeight="1" x14ac:dyDescent="0.3">
      <c r="B315" s="3">
        <f t="shared" si="59"/>
        <v>296</v>
      </c>
      <c r="C315" s="10">
        <f t="shared" si="60"/>
        <v>54636</v>
      </c>
      <c r="D315" s="14">
        <f t="shared" si="61"/>
        <v>6170.9983706047506</v>
      </c>
      <c r="E315" s="14">
        <f t="shared" si="52"/>
        <v>1227.1233995122866</v>
      </c>
      <c r="F315" s="14">
        <f t="shared" si="53"/>
        <v>17.74162031548866</v>
      </c>
      <c r="G315" s="14">
        <f t="shared" si="54"/>
        <v>62.5</v>
      </c>
      <c r="H315" s="14">
        <f t="shared" si="55"/>
        <v>1244.8650198277753</v>
      </c>
      <c r="I315" s="14">
        <f t="shared" si="56"/>
        <v>1307.3650198277753</v>
      </c>
      <c r="J315" s="2"/>
      <c r="K315" s="15">
        <f t="shared" si="57"/>
        <v>0.98022450011563089</v>
      </c>
      <c r="L315" s="24">
        <f t="shared" si="62"/>
        <v>245056.12502890773</v>
      </c>
      <c r="M315" s="15">
        <f t="shared" si="58"/>
        <v>0.99971176696403008</v>
      </c>
      <c r="N315" s="24">
        <f t="shared" si="63"/>
        <v>123423.92084011377</v>
      </c>
      <c r="O315" s="15">
        <f t="shared" si="64"/>
        <v>0.33495415077099061</v>
      </c>
    </row>
    <row r="316" spans="2:15" ht="15" customHeight="1" x14ac:dyDescent="0.3">
      <c r="B316" s="3">
        <f t="shared" si="59"/>
        <v>297</v>
      </c>
      <c r="C316" s="10">
        <f t="shared" si="60"/>
        <v>54667</v>
      </c>
      <c r="D316" s="14">
        <f t="shared" si="61"/>
        <v>4943.874971092464</v>
      </c>
      <c r="E316" s="14">
        <f t="shared" si="52"/>
        <v>1230.6513792858846</v>
      </c>
      <c r="F316" s="14">
        <f t="shared" si="53"/>
        <v>14.213640541890834</v>
      </c>
      <c r="G316" s="14">
        <f t="shared" si="54"/>
        <v>62.5</v>
      </c>
      <c r="H316" s="14">
        <f t="shared" si="55"/>
        <v>1244.8650198277753</v>
      </c>
      <c r="I316" s="14">
        <f t="shared" si="56"/>
        <v>1307.3650198277753</v>
      </c>
      <c r="J316" s="2"/>
      <c r="K316" s="15">
        <f t="shared" si="57"/>
        <v>0.98514710563277441</v>
      </c>
      <c r="L316" s="24">
        <f t="shared" si="62"/>
        <v>246286.7764081936</v>
      </c>
      <c r="M316" s="15">
        <f t="shared" si="58"/>
        <v>0.99982689491981369</v>
      </c>
      <c r="N316" s="24">
        <f t="shared" si="63"/>
        <v>123438.13448065566</v>
      </c>
      <c r="O316" s="15">
        <f t="shared" si="64"/>
        <v>0.33386480284463432</v>
      </c>
    </row>
    <row r="317" spans="2:15" ht="15" customHeight="1" x14ac:dyDescent="0.3">
      <c r="B317" s="3">
        <f t="shared" si="59"/>
        <v>298</v>
      </c>
      <c r="C317" s="10">
        <f t="shared" si="60"/>
        <v>54697</v>
      </c>
      <c r="D317" s="14">
        <f t="shared" si="61"/>
        <v>3713.2235918065794</v>
      </c>
      <c r="E317" s="14">
        <f t="shared" si="52"/>
        <v>1234.1895020013314</v>
      </c>
      <c r="F317" s="14">
        <f t="shared" si="53"/>
        <v>10.675517826443917</v>
      </c>
      <c r="G317" s="14">
        <f t="shared" si="54"/>
        <v>62.5</v>
      </c>
      <c r="H317" s="14">
        <f t="shared" si="55"/>
        <v>1244.8650198277753</v>
      </c>
      <c r="I317" s="14">
        <f t="shared" si="56"/>
        <v>1307.3650198277753</v>
      </c>
      <c r="J317" s="2"/>
      <c r="K317" s="15">
        <f t="shared" si="57"/>
        <v>0.99008386364077972</v>
      </c>
      <c r="L317" s="24">
        <f t="shared" si="62"/>
        <v>247520.96591019494</v>
      </c>
      <c r="M317" s="15">
        <f t="shared" si="58"/>
        <v>0.99991336471202974</v>
      </c>
      <c r="N317" s="24">
        <f t="shared" si="63"/>
        <v>123448.8099984821</v>
      </c>
      <c r="O317" s="15">
        <f t="shared" si="64"/>
        <v>0.33277322848229002</v>
      </c>
    </row>
    <row r="318" spans="2:15" ht="15" customHeight="1" x14ac:dyDescent="0.3">
      <c r="B318" s="3">
        <f t="shared" si="59"/>
        <v>299</v>
      </c>
      <c r="C318" s="10">
        <f t="shared" si="60"/>
        <v>54728</v>
      </c>
      <c r="D318" s="14">
        <f t="shared" si="61"/>
        <v>2479.0340898052482</v>
      </c>
      <c r="E318" s="14">
        <f t="shared" si="52"/>
        <v>1237.7377968195851</v>
      </c>
      <c r="F318" s="14">
        <f t="shared" si="53"/>
        <v>7.1272230081900894</v>
      </c>
      <c r="G318" s="14">
        <f t="shared" si="54"/>
        <v>62.5</v>
      </c>
      <c r="H318" s="14">
        <f t="shared" si="55"/>
        <v>1244.8650198277753</v>
      </c>
      <c r="I318" s="14">
        <f t="shared" si="56"/>
        <v>1307.3650198277753</v>
      </c>
      <c r="J318" s="2"/>
      <c r="K318" s="15">
        <f t="shared" si="57"/>
        <v>0.99503481482805811</v>
      </c>
      <c r="L318" s="24">
        <f t="shared" si="62"/>
        <v>248758.70370701453</v>
      </c>
      <c r="M318" s="15">
        <f t="shared" si="58"/>
        <v>0.99997109394845785</v>
      </c>
      <c r="N318" s="24">
        <f t="shared" si="63"/>
        <v>123455.9372214903</v>
      </c>
      <c r="O318" s="15">
        <f t="shared" si="64"/>
        <v>0.33167942269418621</v>
      </c>
    </row>
    <row r="319" spans="2:15" ht="15" customHeight="1" x14ac:dyDescent="0.3">
      <c r="B319" s="3">
        <f t="shared" si="59"/>
        <v>300</v>
      </c>
      <c r="C319" s="10">
        <f t="shared" si="60"/>
        <v>54758</v>
      </c>
      <c r="D319" s="14">
        <f t="shared" si="61"/>
        <v>1241.2962929856631</v>
      </c>
      <c r="E319" s="14">
        <f t="shared" si="52"/>
        <v>1241.2962929854416</v>
      </c>
      <c r="F319" s="14">
        <f t="shared" si="53"/>
        <v>3.5687268423337817</v>
      </c>
      <c r="G319" s="14">
        <f t="shared" si="54"/>
        <v>62.5</v>
      </c>
      <c r="H319" s="14">
        <f t="shared" si="55"/>
        <v>1244.8650198277753</v>
      </c>
      <c r="I319" s="14">
        <f t="shared" si="56"/>
        <v>1307.3650198277753</v>
      </c>
      <c r="J319" s="2"/>
      <c r="K319" s="15">
        <f t="shared" si="57"/>
        <v>0.99999999999999989</v>
      </c>
      <c r="L319" s="24">
        <f t="shared" si="62"/>
        <v>249999.99999999997</v>
      </c>
      <c r="M319" s="15">
        <f t="shared" si="58"/>
        <v>1.0000000000000002</v>
      </c>
      <c r="N319" s="24">
        <f t="shared" si="63"/>
        <v>123459.50594833263</v>
      </c>
      <c r="O319" s="15">
        <f t="shared" si="64"/>
        <v>0.33058338047877411</v>
      </c>
    </row>
    <row r="320" spans="2:15" ht="15" customHeight="1" x14ac:dyDescent="0.3">
      <c r="B320" s="3" t="str">
        <f t="shared" si="59"/>
        <v/>
      </c>
      <c r="C320" s="10" t="str">
        <f t="shared" si="60"/>
        <v/>
      </c>
      <c r="D320" s="14" t="str">
        <f t="shared" si="61"/>
        <v/>
      </c>
      <c r="E320" s="14" t="str">
        <f t="shared" si="52"/>
        <v/>
      </c>
      <c r="F320" s="14" t="str">
        <f t="shared" si="53"/>
        <v/>
      </c>
      <c r="G320" s="14" t="str">
        <f t="shared" si="54"/>
        <v/>
      </c>
      <c r="H320" s="14" t="str">
        <f t="shared" si="55"/>
        <v/>
      </c>
      <c r="I320" s="14" t="str">
        <f t="shared" si="56"/>
        <v/>
      </c>
      <c r="J320" s="2"/>
      <c r="K320" s="15" t="str">
        <f t="shared" si="57"/>
        <v/>
      </c>
      <c r="L320" s="24" t="str">
        <f t="shared" si="62"/>
        <v/>
      </c>
      <c r="M320" s="15" t="str">
        <f t="shared" si="58"/>
        <v/>
      </c>
      <c r="N320" s="24" t="str">
        <f t="shared" si="63"/>
        <v/>
      </c>
      <c r="O320" s="15" t="str">
        <f t="shared" si="64"/>
        <v/>
      </c>
    </row>
    <row r="321" spans="2:15" ht="15" customHeight="1" x14ac:dyDescent="0.3">
      <c r="B321" s="3" t="str">
        <f t="shared" si="59"/>
        <v/>
      </c>
      <c r="C321" s="10" t="str">
        <f t="shared" si="60"/>
        <v/>
      </c>
      <c r="D321" s="14" t="str">
        <f t="shared" si="61"/>
        <v/>
      </c>
      <c r="E321" s="14" t="str">
        <f t="shared" si="52"/>
        <v/>
      </c>
      <c r="F321" s="14" t="str">
        <f t="shared" si="53"/>
        <v/>
      </c>
      <c r="G321" s="14" t="str">
        <f t="shared" si="54"/>
        <v/>
      </c>
      <c r="H321" s="14" t="str">
        <f t="shared" si="55"/>
        <v/>
      </c>
      <c r="I321" s="14" t="str">
        <f t="shared" si="56"/>
        <v/>
      </c>
      <c r="J321" s="2"/>
      <c r="K321" s="15" t="str">
        <f t="shared" si="57"/>
        <v/>
      </c>
      <c r="L321" s="24" t="str">
        <f t="shared" si="62"/>
        <v/>
      </c>
      <c r="M321" s="15" t="str">
        <f t="shared" si="58"/>
        <v/>
      </c>
      <c r="N321" s="24" t="str">
        <f t="shared" si="63"/>
        <v/>
      </c>
      <c r="O321" s="15" t="str">
        <f t="shared" si="64"/>
        <v/>
      </c>
    </row>
    <row r="322" spans="2:15" ht="15" customHeight="1" x14ac:dyDescent="0.3">
      <c r="B322" s="3" t="str">
        <f t="shared" si="59"/>
        <v/>
      </c>
      <c r="C322" s="10" t="str">
        <f t="shared" si="60"/>
        <v/>
      </c>
      <c r="D322" s="14" t="str">
        <f t="shared" si="61"/>
        <v/>
      </c>
      <c r="E322" s="14" t="str">
        <f t="shared" si="52"/>
        <v/>
      </c>
      <c r="F322" s="14" t="str">
        <f t="shared" si="53"/>
        <v/>
      </c>
      <c r="G322" s="14" t="str">
        <f t="shared" si="54"/>
        <v/>
      </c>
      <c r="H322" s="14" t="str">
        <f t="shared" si="55"/>
        <v/>
      </c>
      <c r="I322" s="14" t="str">
        <f t="shared" si="56"/>
        <v/>
      </c>
      <c r="J322" s="2"/>
      <c r="K322" s="15" t="str">
        <f t="shared" si="57"/>
        <v/>
      </c>
      <c r="L322" s="24" t="str">
        <f t="shared" si="62"/>
        <v/>
      </c>
      <c r="M322" s="15" t="str">
        <f t="shared" si="58"/>
        <v/>
      </c>
      <c r="N322" s="24" t="str">
        <f t="shared" si="63"/>
        <v/>
      </c>
      <c r="O322" s="15" t="str">
        <f t="shared" si="64"/>
        <v/>
      </c>
    </row>
    <row r="323" spans="2:15" ht="15" customHeight="1" x14ac:dyDescent="0.3">
      <c r="B323" s="3" t="str">
        <f t="shared" si="59"/>
        <v/>
      </c>
      <c r="C323" s="10" t="str">
        <f t="shared" si="60"/>
        <v/>
      </c>
      <c r="D323" s="14" t="str">
        <f t="shared" si="61"/>
        <v/>
      </c>
      <c r="E323" s="14" t="str">
        <f t="shared" si="52"/>
        <v/>
      </c>
      <c r="F323" s="14" t="str">
        <f t="shared" si="53"/>
        <v/>
      </c>
      <c r="G323" s="14" t="str">
        <f t="shared" si="54"/>
        <v/>
      </c>
      <c r="H323" s="14" t="str">
        <f t="shared" si="55"/>
        <v/>
      </c>
      <c r="I323" s="14" t="str">
        <f t="shared" si="56"/>
        <v/>
      </c>
      <c r="J323" s="2"/>
      <c r="K323" s="15" t="str">
        <f t="shared" si="57"/>
        <v/>
      </c>
      <c r="L323" s="24" t="str">
        <f t="shared" si="62"/>
        <v/>
      </c>
      <c r="M323" s="15" t="str">
        <f t="shared" si="58"/>
        <v/>
      </c>
      <c r="N323" s="24" t="str">
        <f t="shared" si="63"/>
        <v/>
      </c>
      <c r="O323" s="15" t="str">
        <f t="shared" si="64"/>
        <v/>
      </c>
    </row>
    <row r="324" spans="2:15" ht="15" customHeight="1" x14ac:dyDescent="0.3">
      <c r="B324" s="3" t="str">
        <f t="shared" si="59"/>
        <v/>
      </c>
      <c r="C324" s="10" t="str">
        <f t="shared" si="60"/>
        <v/>
      </c>
      <c r="D324" s="14" t="str">
        <f t="shared" si="61"/>
        <v/>
      </c>
      <c r="E324" s="14" t="str">
        <f t="shared" si="52"/>
        <v/>
      </c>
      <c r="F324" s="14" t="str">
        <f t="shared" si="53"/>
        <v/>
      </c>
      <c r="G324" s="14" t="str">
        <f t="shared" si="54"/>
        <v/>
      </c>
      <c r="H324" s="14" t="str">
        <f t="shared" si="55"/>
        <v/>
      </c>
      <c r="I324" s="14" t="str">
        <f t="shared" si="56"/>
        <v/>
      </c>
      <c r="J324" s="2"/>
      <c r="K324" s="15" t="str">
        <f t="shared" si="57"/>
        <v/>
      </c>
      <c r="L324" s="24" t="str">
        <f t="shared" si="62"/>
        <v/>
      </c>
      <c r="M324" s="15" t="str">
        <f t="shared" si="58"/>
        <v/>
      </c>
      <c r="N324" s="24" t="str">
        <f t="shared" si="63"/>
        <v/>
      </c>
      <c r="O324" s="15" t="str">
        <f t="shared" si="64"/>
        <v/>
      </c>
    </row>
    <row r="325" spans="2:15" ht="15" customHeight="1" x14ac:dyDescent="0.3">
      <c r="B325" s="3" t="str">
        <f t="shared" si="59"/>
        <v/>
      </c>
      <c r="C325" s="10" t="str">
        <f t="shared" si="60"/>
        <v/>
      </c>
      <c r="D325" s="14" t="str">
        <f t="shared" si="61"/>
        <v/>
      </c>
      <c r="E325" s="14" t="str">
        <f t="shared" si="52"/>
        <v/>
      </c>
      <c r="F325" s="14" t="str">
        <f t="shared" si="53"/>
        <v/>
      </c>
      <c r="G325" s="14" t="str">
        <f t="shared" si="54"/>
        <v/>
      </c>
      <c r="H325" s="14" t="str">
        <f t="shared" si="55"/>
        <v/>
      </c>
      <c r="I325" s="14" t="str">
        <f t="shared" si="56"/>
        <v/>
      </c>
      <c r="J325" s="2"/>
      <c r="K325" s="15" t="str">
        <f t="shared" si="57"/>
        <v/>
      </c>
      <c r="L325" s="24" t="str">
        <f t="shared" si="62"/>
        <v/>
      </c>
      <c r="M325" s="15" t="str">
        <f t="shared" si="58"/>
        <v/>
      </c>
      <c r="N325" s="24" t="str">
        <f t="shared" si="63"/>
        <v/>
      </c>
      <c r="O325" s="15" t="str">
        <f t="shared" si="64"/>
        <v/>
      </c>
    </row>
    <row r="326" spans="2:15" ht="15" customHeight="1" x14ac:dyDescent="0.3">
      <c r="B326" s="3" t="str">
        <f t="shared" si="59"/>
        <v/>
      </c>
      <c r="C326" s="10" t="str">
        <f t="shared" si="60"/>
        <v/>
      </c>
      <c r="D326" s="14" t="str">
        <f t="shared" si="61"/>
        <v/>
      </c>
      <c r="E326" s="14" t="str">
        <f t="shared" si="52"/>
        <v/>
      </c>
      <c r="F326" s="14" t="str">
        <f t="shared" si="53"/>
        <v/>
      </c>
      <c r="G326" s="14" t="str">
        <f t="shared" si="54"/>
        <v/>
      </c>
      <c r="H326" s="14" t="str">
        <f t="shared" si="55"/>
        <v/>
      </c>
      <c r="I326" s="14" t="str">
        <f t="shared" si="56"/>
        <v/>
      </c>
      <c r="J326" s="2"/>
      <c r="K326" s="15" t="str">
        <f t="shared" si="57"/>
        <v/>
      </c>
      <c r="L326" s="24" t="str">
        <f t="shared" si="62"/>
        <v/>
      </c>
      <c r="M326" s="15" t="str">
        <f t="shared" si="58"/>
        <v/>
      </c>
      <c r="N326" s="24" t="str">
        <f t="shared" si="63"/>
        <v/>
      </c>
      <c r="O326" s="15" t="str">
        <f t="shared" si="64"/>
        <v/>
      </c>
    </row>
    <row r="327" spans="2:15" ht="15" customHeight="1" x14ac:dyDescent="0.3">
      <c r="B327" s="3" t="str">
        <f t="shared" si="59"/>
        <v/>
      </c>
      <c r="C327" s="10" t="str">
        <f t="shared" si="60"/>
        <v/>
      </c>
      <c r="D327" s="14" t="str">
        <f t="shared" si="61"/>
        <v/>
      </c>
      <c r="E327" s="14" t="str">
        <f t="shared" si="52"/>
        <v/>
      </c>
      <c r="F327" s="14" t="str">
        <f t="shared" si="53"/>
        <v/>
      </c>
      <c r="G327" s="14" t="str">
        <f t="shared" si="54"/>
        <v/>
      </c>
      <c r="H327" s="14" t="str">
        <f t="shared" si="55"/>
        <v/>
      </c>
      <c r="I327" s="14" t="str">
        <f t="shared" si="56"/>
        <v/>
      </c>
      <c r="J327" s="2"/>
      <c r="K327" s="15" t="str">
        <f t="shared" si="57"/>
        <v/>
      </c>
      <c r="L327" s="24" t="str">
        <f t="shared" si="62"/>
        <v/>
      </c>
      <c r="M327" s="15" t="str">
        <f t="shared" si="58"/>
        <v/>
      </c>
      <c r="N327" s="24" t="str">
        <f t="shared" si="63"/>
        <v/>
      </c>
      <c r="O327" s="15" t="str">
        <f t="shared" si="64"/>
        <v/>
      </c>
    </row>
    <row r="328" spans="2:15" ht="15" customHeight="1" x14ac:dyDescent="0.3">
      <c r="B328" s="3" t="str">
        <f t="shared" si="59"/>
        <v/>
      </c>
      <c r="C328" s="10" t="str">
        <f t="shared" si="60"/>
        <v/>
      </c>
      <c r="D328" s="14" t="str">
        <f t="shared" si="61"/>
        <v/>
      </c>
      <c r="E328" s="14" t="str">
        <f t="shared" si="52"/>
        <v/>
      </c>
      <c r="F328" s="14" t="str">
        <f t="shared" si="53"/>
        <v/>
      </c>
      <c r="G328" s="14" t="str">
        <f t="shared" si="54"/>
        <v/>
      </c>
      <c r="H328" s="14" t="str">
        <f t="shared" si="55"/>
        <v/>
      </c>
      <c r="I328" s="14" t="str">
        <f t="shared" si="56"/>
        <v/>
      </c>
      <c r="J328" s="2"/>
      <c r="K328" s="15" t="str">
        <f t="shared" si="57"/>
        <v/>
      </c>
      <c r="L328" s="24" t="str">
        <f t="shared" si="62"/>
        <v/>
      </c>
      <c r="M328" s="15" t="str">
        <f t="shared" si="58"/>
        <v/>
      </c>
      <c r="N328" s="24" t="str">
        <f t="shared" si="63"/>
        <v/>
      </c>
      <c r="O328" s="15" t="str">
        <f t="shared" si="64"/>
        <v/>
      </c>
    </row>
    <row r="329" spans="2:15" ht="15" customHeight="1" x14ac:dyDescent="0.3">
      <c r="B329" s="3" t="str">
        <f t="shared" si="59"/>
        <v/>
      </c>
      <c r="C329" s="10" t="str">
        <f t="shared" si="60"/>
        <v/>
      </c>
      <c r="D329" s="14" t="str">
        <f t="shared" si="61"/>
        <v/>
      </c>
      <c r="E329" s="14" t="str">
        <f t="shared" si="52"/>
        <v/>
      </c>
      <c r="F329" s="14" t="str">
        <f t="shared" si="53"/>
        <v/>
      </c>
      <c r="G329" s="14" t="str">
        <f t="shared" si="54"/>
        <v/>
      </c>
      <c r="H329" s="14" t="str">
        <f t="shared" si="55"/>
        <v/>
      </c>
      <c r="I329" s="14" t="str">
        <f t="shared" si="56"/>
        <v/>
      </c>
      <c r="J329" s="2"/>
      <c r="K329" s="15" t="str">
        <f t="shared" si="57"/>
        <v/>
      </c>
      <c r="L329" s="24" t="str">
        <f t="shared" si="62"/>
        <v/>
      </c>
      <c r="M329" s="15" t="str">
        <f t="shared" si="58"/>
        <v/>
      </c>
      <c r="N329" s="24" t="str">
        <f t="shared" si="63"/>
        <v/>
      </c>
      <c r="O329" s="15" t="str">
        <f t="shared" si="64"/>
        <v/>
      </c>
    </row>
    <row r="330" spans="2:15" ht="15" customHeight="1" x14ac:dyDescent="0.3">
      <c r="B330" s="3" t="str">
        <f t="shared" si="59"/>
        <v/>
      </c>
      <c r="C330" s="10" t="str">
        <f t="shared" si="60"/>
        <v/>
      </c>
      <c r="D330" s="14" t="str">
        <f t="shared" si="61"/>
        <v/>
      </c>
      <c r="E330" s="14" t="str">
        <f t="shared" si="52"/>
        <v/>
      </c>
      <c r="F330" s="14" t="str">
        <f t="shared" si="53"/>
        <v/>
      </c>
      <c r="G330" s="14" t="str">
        <f t="shared" si="54"/>
        <v/>
      </c>
      <c r="H330" s="14" t="str">
        <f t="shared" si="55"/>
        <v/>
      </c>
      <c r="I330" s="14" t="str">
        <f t="shared" si="56"/>
        <v/>
      </c>
      <c r="J330" s="2"/>
      <c r="K330" s="15" t="str">
        <f t="shared" si="57"/>
        <v/>
      </c>
      <c r="L330" s="24" t="str">
        <f t="shared" si="62"/>
        <v/>
      </c>
      <c r="M330" s="15" t="str">
        <f t="shared" si="58"/>
        <v/>
      </c>
      <c r="N330" s="24" t="str">
        <f t="shared" si="63"/>
        <v/>
      </c>
      <c r="O330" s="15" t="str">
        <f t="shared" si="64"/>
        <v/>
      </c>
    </row>
    <row r="331" spans="2:15" ht="15" customHeight="1" x14ac:dyDescent="0.3">
      <c r="B331" s="3" t="str">
        <f t="shared" si="59"/>
        <v/>
      </c>
      <c r="C331" s="10" t="str">
        <f t="shared" si="60"/>
        <v/>
      </c>
      <c r="D331" s="14" t="str">
        <f t="shared" si="61"/>
        <v/>
      </c>
      <c r="E331" s="14" t="str">
        <f t="shared" si="52"/>
        <v/>
      </c>
      <c r="F331" s="14" t="str">
        <f t="shared" si="53"/>
        <v/>
      </c>
      <c r="G331" s="14" t="str">
        <f t="shared" si="54"/>
        <v/>
      </c>
      <c r="H331" s="14" t="str">
        <f t="shared" si="55"/>
        <v/>
      </c>
      <c r="I331" s="14" t="str">
        <f t="shared" si="56"/>
        <v/>
      </c>
      <c r="J331" s="2"/>
      <c r="K331" s="15" t="str">
        <f t="shared" si="57"/>
        <v/>
      </c>
      <c r="L331" s="24" t="str">
        <f t="shared" si="62"/>
        <v/>
      </c>
      <c r="M331" s="15" t="str">
        <f t="shared" si="58"/>
        <v/>
      </c>
      <c r="N331" s="24" t="str">
        <f t="shared" si="63"/>
        <v/>
      </c>
      <c r="O331" s="15" t="str">
        <f t="shared" si="64"/>
        <v/>
      </c>
    </row>
    <row r="332" spans="2:15" ht="15" customHeight="1" x14ac:dyDescent="0.3">
      <c r="B332" s="3" t="str">
        <f t="shared" si="59"/>
        <v/>
      </c>
      <c r="C332" s="10" t="str">
        <f t="shared" si="60"/>
        <v/>
      </c>
      <c r="D332" s="14" t="str">
        <f t="shared" si="61"/>
        <v/>
      </c>
      <c r="E332" s="14" t="str">
        <f t="shared" si="52"/>
        <v/>
      </c>
      <c r="F332" s="14" t="str">
        <f t="shared" si="53"/>
        <v/>
      </c>
      <c r="G332" s="14" t="str">
        <f t="shared" si="54"/>
        <v/>
      </c>
      <c r="H332" s="14" t="str">
        <f t="shared" si="55"/>
        <v/>
      </c>
      <c r="I332" s="14" t="str">
        <f t="shared" si="56"/>
        <v/>
      </c>
      <c r="J332" s="2"/>
      <c r="K332" s="15" t="str">
        <f t="shared" si="57"/>
        <v/>
      </c>
      <c r="L332" s="24" t="str">
        <f t="shared" si="62"/>
        <v/>
      </c>
      <c r="M332" s="15" t="str">
        <f t="shared" si="58"/>
        <v/>
      </c>
      <c r="N332" s="24" t="str">
        <f t="shared" si="63"/>
        <v/>
      </c>
      <c r="O332" s="15" t="str">
        <f t="shared" si="64"/>
        <v/>
      </c>
    </row>
    <row r="333" spans="2:15" ht="15" customHeight="1" x14ac:dyDescent="0.3">
      <c r="B333" s="3" t="str">
        <f t="shared" si="59"/>
        <v/>
      </c>
      <c r="C333" s="10" t="str">
        <f t="shared" si="60"/>
        <v/>
      </c>
      <c r="D333" s="14" t="str">
        <f t="shared" si="61"/>
        <v/>
      </c>
      <c r="E333" s="14" t="str">
        <f t="shared" si="52"/>
        <v/>
      </c>
      <c r="F333" s="14" t="str">
        <f t="shared" si="53"/>
        <v/>
      </c>
      <c r="G333" s="14" t="str">
        <f t="shared" si="54"/>
        <v/>
      </c>
      <c r="H333" s="14" t="str">
        <f t="shared" si="55"/>
        <v/>
      </c>
      <c r="I333" s="14" t="str">
        <f t="shared" si="56"/>
        <v/>
      </c>
      <c r="J333" s="2"/>
      <c r="K333" s="15" t="str">
        <f t="shared" si="57"/>
        <v/>
      </c>
      <c r="L333" s="24" t="str">
        <f t="shared" si="62"/>
        <v/>
      </c>
      <c r="M333" s="15" t="str">
        <f t="shared" si="58"/>
        <v/>
      </c>
      <c r="N333" s="24" t="str">
        <f t="shared" si="63"/>
        <v/>
      </c>
      <c r="O333" s="15" t="str">
        <f t="shared" si="64"/>
        <v/>
      </c>
    </row>
    <row r="334" spans="2:15" ht="15" customHeight="1" x14ac:dyDescent="0.3">
      <c r="B334" s="3" t="str">
        <f t="shared" si="59"/>
        <v/>
      </c>
      <c r="C334" s="10" t="str">
        <f t="shared" si="60"/>
        <v/>
      </c>
      <c r="D334" s="14" t="str">
        <f t="shared" si="61"/>
        <v/>
      </c>
      <c r="E334" s="14" t="str">
        <f t="shared" si="52"/>
        <v/>
      </c>
      <c r="F334" s="14" t="str">
        <f t="shared" si="53"/>
        <v/>
      </c>
      <c r="G334" s="14" t="str">
        <f t="shared" si="54"/>
        <v/>
      </c>
      <c r="H334" s="14" t="str">
        <f t="shared" si="55"/>
        <v/>
      </c>
      <c r="I334" s="14" t="str">
        <f t="shared" si="56"/>
        <v/>
      </c>
      <c r="J334" s="2"/>
      <c r="K334" s="15" t="str">
        <f t="shared" si="57"/>
        <v/>
      </c>
      <c r="L334" s="24" t="str">
        <f t="shared" si="62"/>
        <v/>
      </c>
      <c r="M334" s="15" t="str">
        <f t="shared" si="58"/>
        <v/>
      </c>
      <c r="N334" s="24" t="str">
        <f t="shared" si="63"/>
        <v/>
      </c>
      <c r="O334" s="15" t="str">
        <f t="shared" si="64"/>
        <v/>
      </c>
    </row>
    <row r="335" spans="2:15" ht="15" customHeight="1" x14ac:dyDescent="0.3">
      <c r="B335" s="3" t="str">
        <f t="shared" si="59"/>
        <v/>
      </c>
      <c r="C335" s="10" t="str">
        <f t="shared" si="60"/>
        <v/>
      </c>
      <c r="D335" s="14" t="str">
        <f t="shared" si="61"/>
        <v/>
      </c>
      <c r="E335" s="14" t="str">
        <f t="shared" si="52"/>
        <v/>
      </c>
      <c r="F335" s="14" t="str">
        <f t="shared" si="53"/>
        <v/>
      </c>
      <c r="G335" s="14" t="str">
        <f t="shared" si="54"/>
        <v/>
      </c>
      <c r="H335" s="14" t="str">
        <f t="shared" si="55"/>
        <v/>
      </c>
      <c r="I335" s="14" t="str">
        <f t="shared" si="56"/>
        <v/>
      </c>
      <c r="J335" s="2"/>
      <c r="K335" s="15" t="str">
        <f t="shared" si="57"/>
        <v/>
      </c>
      <c r="L335" s="24" t="str">
        <f t="shared" si="62"/>
        <v/>
      </c>
      <c r="M335" s="15" t="str">
        <f t="shared" si="58"/>
        <v/>
      </c>
      <c r="N335" s="24" t="str">
        <f t="shared" si="63"/>
        <v/>
      </c>
      <c r="O335" s="15" t="str">
        <f t="shared" si="64"/>
        <v/>
      </c>
    </row>
    <row r="336" spans="2:15" ht="15" customHeight="1" x14ac:dyDescent="0.3">
      <c r="B336" s="3" t="str">
        <f t="shared" si="59"/>
        <v/>
      </c>
      <c r="C336" s="10" t="str">
        <f t="shared" si="60"/>
        <v/>
      </c>
      <c r="D336" s="14" t="str">
        <f t="shared" si="61"/>
        <v/>
      </c>
      <c r="E336" s="14" t="str">
        <f t="shared" si="52"/>
        <v/>
      </c>
      <c r="F336" s="14" t="str">
        <f t="shared" si="53"/>
        <v/>
      </c>
      <c r="G336" s="14" t="str">
        <f t="shared" si="54"/>
        <v/>
      </c>
      <c r="H336" s="14" t="str">
        <f t="shared" si="55"/>
        <v/>
      </c>
      <c r="I336" s="14" t="str">
        <f t="shared" si="56"/>
        <v/>
      </c>
      <c r="J336" s="2"/>
      <c r="K336" s="15" t="str">
        <f t="shared" si="57"/>
        <v/>
      </c>
      <c r="L336" s="24" t="str">
        <f t="shared" si="62"/>
        <v/>
      </c>
      <c r="M336" s="15" t="str">
        <f t="shared" si="58"/>
        <v/>
      </c>
      <c r="N336" s="24" t="str">
        <f t="shared" si="63"/>
        <v/>
      </c>
      <c r="O336" s="15" t="str">
        <f t="shared" si="64"/>
        <v/>
      </c>
    </row>
    <row r="337" spans="2:15" ht="15" customHeight="1" x14ac:dyDescent="0.3">
      <c r="B337" s="3" t="str">
        <f t="shared" si="59"/>
        <v/>
      </c>
      <c r="C337" s="10" t="str">
        <f t="shared" si="60"/>
        <v/>
      </c>
      <c r="D337" s="14" t="str">
        <f t="shared" si="61"/>
        <v/>
      </c>
      <c r="E337" s="14" t="str">
        <f t="shared" si="52"/>
        <v/>
      </c>
      <c r="F337" s="14" t="str">
        <f t="shared" si="53"/>
        <v/>
      </c>
      <c r="G337" s="14" t="str">
        <f t="shared" si="54"/>
        <v/>
      </c>
      <c r="H337" s="14" t="str">
        <f t="shared" si="55"/>
        <v/>
      </c>
      <c r="I337" s="14" t="str">
        <f t="shared" si="56"/>
        <v/>
      </c>
      <c r="J337" s="2"/>
      <c r="K337" s="15" t="str">
        <f t="shared" si="57"/>
        <v/>
      </c>
      <c r="L337" s="24" t="str">
        <f t="shared" si="62"/>
        <v/>
      </c>
      <c r="M337" s="15" t="str">
        <f t="shared" si="58"/>
        <v/>
      </c>
      <c r="N337" s="24" t="str">
        <f t="shared" si="63"/>
        <v/>
      </c>
      <c r="O337" s="15" t="str">
        <f t="shared" si="64"/>
        <v/>
      </c>
    </row>
    <row r="338" spans="2:15" ht="15" customHeight="1" x14ac:dyDescent="0.3">
      <c r="B338" s="3" t="str">
        <f t="shared" si="59"/>
        <v/>
      </c>
      <c r="C338" s="10" t="str">
        <f t="shared" si="60"/>
        <v/>
      </c>
      <c r="D338" s="14" t="str">
        <f t="shared" si="61"/>
        <v/>
      </c>
      <c r="E338" s="14" t="str">
        <f t="shared" si="52"/>
        <v/>
      </c>
      <c r="F338" s="14" t="str">
        <f t="shared" si="53"/>
        <v/>
      </c>
      <c r="G338" s="14" t="str">
        <f t="shared" si="54"/>
        <v/>
      </c>
      <c r="H338" s="14" t="str">
        <f t="shared" si="55"/>
        <v/>
      </c>
      <c r="I338" s="14" t="str">
        <f t="shared" si="56"/>
        <v/>
      </c>
      <c r="J338" s="2"/>
      <c r="K338" s="15" t="str">
        <f t="shared" si="57"/>
        <v/>
      </c>
      <c r="L338" s="24" t="str">
        <f t="shared" si="62"/>
        <v/>
      </c>
      <c r="M338" s="15" t="str">
        <f t="shared" si="58"/>
        <v/>
      </c>
      <c r="N338" s="24" t="str">
        <f t="shared" si="63"/>
        <v/>
      </c>
      <c r="O338" s="15" t="str">
        <f t="shared" si="64"/>
        <v/>
      </c>
    </row>
    <row r="339" spans="2:15" ht="15" customHeight="1" x14ac:dyDescent="0.3">
      <c r="B339" s="3" t="str">
        <f t="shared" si="59"/>
        <v/>
      </c>
      <c r="C339" s="10" t="str">
        <f t="shared" si="60"/>
        <v/>
      </c>
      <c r="D339" s="14" t="str">
        <f t="shared" si="61"/>
        <v/>
      </c>
      <c r="E339" s="14" t="str">
        <f t="shared" si="52"/>
        <v/>
      </c>
      <c r="F339" s="14" t="str">
        <f t="shared" si="53"/>
        <v/>
      </c>
      <c r="G339" s="14" t="str">
        <f t="shared" si="54"/>
        <v/>
      </c>
      <c r="H339" s="14" t="str">
        <f t="shared" si="55"/>
        <v/>
      </c>
      <c r="I339" s="14" t="str">
        <f t="shared" si="56"/>
        <v/>
      </c>
      <c r="J339" s="2"/>
      <c r="K339" s="15" t="str">
        <f t="shared" si="57"/>
        <v/>
      </c>
      <c r="L339" s="24" t="str">
        <f t="shared" si="62"/>
        <v/>
      </c>
      <c r="M339" s="15" t="str">
        <f t="shared" si="58"/>
        <v/>
      </c>
      <c r="N339" s="24" t="str">
        <f t="shared" si="63"/>
        <v/>
      </c>
      <c r="O339" s="15" t="str">
        <f t="shared" si="64"/>
        <v/>
      </c>
    </row>
    <row r="340" spans="2:15" ht="15" customHeight="1" x14ac:dyDescent="0.3">
      <c r="B340" s="3" t="str">
        <f t="shared" si="59"/>
        <v/>
      </c>
      <c r="C340" s="10" t="str">
        <f t="shared" si="60"/>
        <v/>
      </c>
      <c r="D340" s="14" t="str">
        <f t="shared" si="61"/>
        <v/>
      </c>
      <c r="E340" s="14" t="str">
        <f t="shared" ref="E340:E403" si="65">IF(OR(B340="",B340&lt;=0,$D$10=0),"",H340-F340)</f>
        <v/>
      </c>
      <c r="F340" s="14" t="str">
        <f t="shared" ref="F340:F403" si="66">IF(OR(B340="",$D$10=0),"",D340*$D$12/12)</f>
        <v/>
      </c>
      <c r="G340" s="14" t="str">
        <f t="shared" ref="G340:G403" si="67">IF(B340&lt;&gt;"",$D$10*$D$14/12,"")</f>
        <v/>
      </c>
      <c r="H340" s="14" t="str">
        <f t="shared" ref="H340:H403" si="68">IF(OR(B340="",B340&lt;=0,$D$10=0),"",I340-G340)</f>
        <v/>
      </c>
      <c r="I340" s="14" t="str">
        <f t="shared" ref="I340:I403" si="69">IF(OR(B340="",B340&lt;=0,$D$10=0),"",$I$6)</f>
        <v/>
      </c>
      <c r="J340" s="2"/>
      <c r="K340" s="15" t="str">
        <f t="shared" ref="K340:K403" si="70">IF(OR(B340="",B340&lt;=0,$D$10=0),"",L340/$D$10)</f>
        <v/>
      </c>
      <c r="L340" s="24" t="str">
        <f t="shared" si="62"/>
        <v/>
      </c>
      <c r="M340" s="15" t="str">
        <f t="shared" ref="M340:M403" si="71">IF(OR(B340="",B340&lt;=0,$D$10=0),"",N340/$I$9)</f>
        <v/>
      </c>
      <c r="N340" s="24" t="str">
        <f t="shared" si="63"/>
        <v/>
      </c>
      <c r="O340" s="15" t="str">
        <f t="shared" si="64"/>
        <v/>
      </c>
    </row>
    <row r="341" spans="2:15" ht="15" customHeight="1" x14ac:dyDescent="0.3">
      <c r="B341" s="3" t="str">
        <f t="shared" ref="B341:B404" si="72">IF($D$8&gt;=ROW()-19,ROW()-19,"")</f>
        <v/>
      </c>
      <c r="C341" s="10" t="str">
        <f t="shared" ref="C341:C404" si="73">IF(B341&lt;&gt;"",EDATE(C340,1),"")</f>
        <v/>
      </c>
      <c r="D341" s="14" t="str">
        <f t="shared" ref="D341:D404" si="74">IF(B341="","",IF(E340="","",D340-E340))</f>
        <v/>
      </c>
      <c r="E341" s="14" t="str">
        <f t="shared" si="65"/>
        <v/>
      </c>
      <c r="F341" s="14" t="str">
        <f t="shared" si="66"/>
        <v/>
      </c>
      <c r="G341" s="14" t="str">
        <f t="shared" si="67"/>
        <v/>
      </c>
      <c r="H341" s="14" t="str">
        <f t="shared" si="68"/>
        <v/>
      </c>
      <c r="I341" s="14" t="str">
        <f t="shared" si="69"/>
        <v/>
      </c>
      <c r="J341" s="2"/>
      <c r="K341" s="15" t="str">
        <f t="shared" si="70"/>
        <v/>
      </c>
      <c r="L341" s="24" t="str">
        <f t="shared" ref="L341:L404" si="75">IF(OR(C341="",C341&lt;=0,$D$10=0),"",L340+E341)</f>
        <v/>
      </c>
      <c r="M341" s="15" t="str">
        <f t="shared" si="71"/>
        <v/>
      </c>
      <c r="N341" s="24" t="str">
        <f t="shared" ref="N341:N404" si="76">IF(OR(B341="",$D$10=0),"",N340+F341)</f>
        <v/>
      </c>
      <c r="O341" s="15" t="str">
        <f t="shared" ref="O341:O404" si="77">IF(OR(B341="",$D$10=0),"",N341/(L341+N341))</f>
        <v/>
      </c>
    </row>
    <row r="342" spans="2:15" ht="15" customHeight="1" x14ac:dyDescent="0.3">
      <c r="B342" s="3" t="str">
        <f t="shared" si="72"/>
        <v/>
      </c>
      <c r="C342" s="10" t="str">
        <f t="shared" si="73"/>
        <v/>
      </c>
      <c r="D342" s="14" t="str">
        <f t="shared" si="74"/>
        <v/>
      </c>
      <c r="E342" s="14" t="str">
        <f t="shared" si="65"/>
        <v/>
      </c>
      <c r="F342" s="14" t="str">
        <f t="shared" si="66"/>
        <v/>
      </c>
      <c r="G342" s="14" t="str">
        <f t="shared" si="67"/>
        <v/>
      </c>
      <c r="H342" s="14" t="str">
        <f t="shared" si="68"/>
        <v/>
      </c>
      <c r="I342" s="14" t="str">
        <f t="shared" si="69"/>
        <v/>
      </c>
      <c r="J342" s="2"/>
      <c r="K342" s="15" t="str">
        <f t="shared" si="70"/>
        <v/>
      </c>
      <c r="L342" s="24" t="str">
        <f t="shared" si="75"/>
        <v/>
      </c>
      <c r="M342" s="15" t="str">
        <f t="shared" si="71"/>
        <v/>
      </c>
      <c r="N342" s="24" t="str">
        <f t="shared" si="76"/>
        <v/>
      </c>
      <c r="O342" s="15" t="str">
        <f t="shared" si="77"/>
        <v/>
      </c>
    </row>
    <row r="343" spans="2:15" ht="15" customHeight="1" x14ac:dyDescent="0.3">
      <c r="B343" s="3" t="str">
        <f t="shared" si="72"/>
        <v/>
      </c>
      <c r="C343" s="10" t="str">
        <f t="shared" si="73"/>
        <v/>
      </c>
      <c r="D343" s="14" t="str">
        <f t="shared" si="74"/>
        <v/>
      </c>
      <c r="E343" s="14" t="str">
        <f t="shared" si="65"/>
        <v/>
      </c>
      <c r="F343" s="14" t="str">
        <f t="shared" si="66"/>
        <v/>
      </c>
      <c r="G343" s="14" t="str">
        <f t="shared" si="67"/>
        <v/>
      </c>
      <c r="H343" s="14" t="str">
        <f t="shared" si="68"/>
        <v/>
      </c>
      <c r="I343" s="14" t="str">
        <f t="shared" si="69"/>
        <v/>
      </c>
      <c r="J343" s="2"/>
      <c r="K343" s="15" t="str">
        <f t="shared" si="70"/>
        <v/>
      </c>
      <c r="L343" s="24" t="str">
        <f t="shared" si="75"/>
        <v/>
      </c>
      <c r="M343" s="15" t="str">
        <f t="shared" si="71"/>
        <v/>
      </c>
      <c r="N343" s="24" t="str">
        <f t="shared" si="76"/>
        <v/>
      </c>
      <c r="O343" s="15" t="str">
        <f t="shared" si="77"/>
        <v/>
      </c>
    </row>
    <row r="344" spans="2:15" ht="15" customHeight="1" x14ac:dyDescent="0.3">
      <c r="B344" s="3" t="str">
        <f t="shared" si="72"/>
        <v/>
      </c>
      <c r="C344" s="10" t="str">
        <f t="shared" si="73"/>
        <v/>
      </c>
      <c r="D344" s="14" t="str">
        <f t="shared" si="74"/>
        <v/>
      </c>
      <c r="E344" s="14" t="str">
        <f t="shared" si="65"/>
        <v/>
      </c>
      <c r="F344" s="14" t="str">
        <f t="shared" si="66"/>
        <v/>
      </c>
      <c r="G344" s="14" t="str">
        <f t="shared" si="67"/>
        <v/>
      </c>
      <c r="H344" s="14" t="str">
        <f t="shared" si="68"/>
        <v/>
      </c>
      <c r="I344" s="14" t="str">
        <f t="shared" si="69"/>
        <v/>
      </c>
      <c r="J344" s="2"/>
      <c r="K344" s="15" t="str">
        <f t="shared" si="70"/>
        <v/>
      </c>
      <c r="L344" s="24" t="str">
        <f t="shared" si="75"/>
        <v/>
      </c>
      <c r="M344" s="15" t="str">
        <f t="shared" si="71"/>
        <v/>
      </c>
      <c r="N344" s="24" t="str">
        <f t="shared" si="76"/>
        <v/>
      </c>
      <c r="O344" s="15" t="str">
        <f t="shared" si="77"/>
        <v/>
      </c>
    </row>
    <row r="345" spans="2:15" ht="15" customHeight="1" x14ac:dyDescent="0.3">
      <c r="B345" s="3" t="str">
        <f t="shared" si="72"/>
        <v/>
      </c>
      <c r="C345" s="10" t="str">
        <f t="shared" si="73"/>
        <v/>
      </c>
      <c r="D345" s="14" t="str">
        <f t="shared" si="74"/>
        <v/>
      </c>
      <c r="E345" s="14" t="str">
        <f t="shared" si="65"/>
        <v/>
      </c>
      <c r="F345" s="14" t="str">
        <f t="shared" si="66"/>
        <v/>
      </c>
      <c r="G345" s="14" t="str">
        <f t="shared" si="67"/>
        <v/>
      </c>
      <c r="H345" s="14" t="str">
        <f t="shared" si="68"/>
        <v/>
      </c>
      <c r="I345" s="14" t="str">
        <f t="shared" si="69"/>
        <v/>
      </c>
      <c r="J345" s="2"/>
      <c r="K345" s="15" t="str">
        <f t="shared" si="70"/>
        <v/>
      </c>
      <c r="L345" s="24" t="str">
        <f t="shared" si="75"/>
        <v/>
      </c>
      <c r="M345" s="15" t="str">
        <f t="shared" si="71"/>
        <v/>
      </c>
      <c r="N345" s="24" t="str">
        <f t="shared" si="76"/>
        <v/>
      </c>
      <c r="O345" s="15" t="str">
        <f t="shared" si="77"/>
        <v/>
      </c>
    </row>
    <row r="346" spans="2:15" ht="15" customHeight="1" x14ac:dyDescent="0.3">
      <c r="B346" s="3" t="str">
        <f t="shared" si="72"/>
        <v/>
      </c>
      <c r="C346" s="10" t="str">
        <f t="shared" si="73"/>
        <v/>
      </c>
      <c r="D346" s="14" t="str">
        <f t="shared" si="74"/>
        <v/>
      </c>
      <c r="E346" s="14" t="str">
        <f t="shared" si="65"/>
        <v/>
      </c>
      <c r="F346" s="14" t="str">
        <f t="shared" si="66"/>
        <v/>
      </c>
      <c r="G346" s="14" t="str">
        <f t="shared" si="67"/>
        <v/>
      </c>
      <c r="H346" s="14" t="str">
        <f t="shared" si="68"/>
        <v/>
      </c>
      <c r="I346" s="14" t="str">
        <f t="shared" si="69"/>
        <v/>
      </c>
      <c r="J346" s="2"/>
      <c r="K346" s="15" t="str">
        <f t="shared" si="70"/>
        <v/>
      </c>
      <c r="L346" s="24" t="str">
        <f t="shared" si="75"/>
        <v/>
      </c>
      <c r="M346" s="15" t="str">
        <f t="shared" si="71"/>
        <v/>
      </c>
      <c r="N346" s="24" t="str">
        <f t="shared" si="76"/>
        <v/>
      </c>
      <c r="O346" s="15" t="str">
        <f t="shared" si="77"/>
        <v/>
      </c>
    </row>
    <row r="347" spans="2:15" ht="15" customHeight="1" x14ac:dyDescent="0.3">
      <c r="B347" s="3" t="str">
        <f t="shared" si="72"/>
        <v/>
      </c>
      <c r="C347" s="10" t="str">
        <f t="shared" si="73"/>
        <v/>
      </c>
      <c r="D347" s="14" t="str">
        <f t="shared" si="74"/>
        <v/>
      </c>
      <c r="E347" s="14" t="str">
        <f t="shared" si="65"/>
        <v/>
      </c>
      <c r="F347" s="14" t="str">
        <f t="shared" si="66"/>
        <v/>
      </c>
      <c r="G347" s="14" t="str">
        <f t="shared" si="67"/>
        <v/>
      </c>
      <c r="H347" s="14" t="str">
        <f t="shared" si="68"/>
        <v/>
      </c>
      <c r="I347" s="14" t="str">
        <f t="shared" si="69"/>
        <v/>
      </c>
      <c r="J347" s="2"/>
      <c r="K347" s="15" t="str">
        <f t="shared" si="70"/>
        <v/>
      </c>
      <c r="L347" s="24" t="str">
        <f t="shared" si="75"/>
        <v/>
      </c>
      <c r="M347" s="15" t="str">
        <f t="shared" si="71"/>
        <v/>
      </c>
      <c r="N347" s="24" t="str">
        <f t="shared" si="76"/>
        <v/>
      </c>
      <c r="O347" s="15" t="str">
        <f t="shared" si="77"/>
        <v/>
      </c>
    </row>
    <row r="348" spans="2:15" ht="15" customHeight="1" x14ac:dyDescent="0.3">
      <c r="B348" s="3" t="str">
        <f t="shared" si="72"/>
        <v/>
      </c>
      <c r="C348" s="10" t="str">
        <f t="shared" si="73"/>
        <v/>
      </c>
      <c r="D348" s="14" t="str">
        <f t="shared" si="74"/>
        <v/>
      </c>
      <c r="E348" s="14" t="str">
        <f t="shared" si="65"/>
        <v/>
      </c>
      <c r="F348" s="14" t="str">
        <f t="shared" si="66"/>
        <v/>
      </c>
      <c r="G348" s="14" t="str">
        <f t="shared" si="67"/>
        <v/>
      </c>
      <c r="H348" s="14" t="str">
        <f t="shared" si="68"/>
        <v/>
      </c>
      <c r="I348" s="14" t="str">
        <f t="shared" si="69"/>
        <v/>
      </c>
      <c r="J348" s="2"/>
      <c r="K348" s="15" t="str">
        <f t="shared" si="70"/>
        <v/>
      </c>
      <c r="L348" s="24" t="str">
        <f t="shared" si="75"/>
        <v/>
      </c>
      <c r="M348" s="15" t="str">
        <f t="shared" si="71"/>
        <v/>
      </c>
      <c r="N348" s="24" t="str">
        <f t="shared" si="76"/>
        <v/>
      </c>
      <c r="O348" s="15" t="str">
        <f t="shared" si="77"/>
        <v/>
      </c>
    </row>
    <row r="349" spans="2:15" ht="15" customHeight="1" x14ac:dyDescent="0.3">
      <c r="B349" s="3" t="str">
        <f t="shared" si="72"/>
        <v/>
      </c>
      <c r="C349" s="10" t="str">
        <f t="shared" si="73"/>
        <v/>
      </c>
      <c r="D349" s="14" t="str">
        <f t="shared" si="74"/>
        <v/>
      </c>
      <c r="E349" s="14" t="str">
        <f t="shared" si="65"/>
        <v/>
      </c>
      <c r="F349" s="14" t="str">
        <f t="shared" si="66"/>
        <v/>
      </c>
      <c r="G349" s="14" t="str">
        <f t="shared" si="67"/>
        <v/>
      </c>
      <c r="H349" s="14" t="str">
        <f t="shared" si="68"/>
        <v/>
      </c>
      <c r="I349" s="14" t="str">
        <f t="shared" si="69"/>
        <v/>
      </c>
      <c r="J349" s="2"/>
      <c r="K349" s="15" t="str">
        <f t="shared" si="70"/>
        <v/>
      </c>
      <c r="L349" s="24" t="str">
        <f t="shared" si="75"/>
        <v/>
      </c>
      <c r="M349" s="15" t="str">
        <f t="shared" si="71"/>
        <v/>
      </c>
      <c r="N349" s="24" t="str">
        <f t="shared" si="76"/>
        <v/>
      </c>
      <c r="O349" s="15" t="str">
        <f t="shared" si="77"/>
        <v/>
      </c>
    </row>
    <row r="350" spans="2:15" ht="15" customHeight="1" x14ac:dyDescent="0.3">
      <c r="B350" s="3" t="str">
        <f t="shared" si="72"/>
        <v/>
      </c>
      <c r="C350" s="10" t="str">
        <f t="shared" si="73"/>
        <v/>
      </c>
      <c r="D350" s="14" t="str">
        <f t="shared" si="74"/>
        <v/>
      </c>
      <c r="E350" s="14" t="str">
        <f t="shared" si="65"/>
        <v/>
      </c>
      <c r="F350" s="14" t="str">
        <f t="shared" si="66"/>
        <v/>
      </c>
      <c r="G350" s="14" t="str">
        <f t="shared" si="67"/>
        <v/>
      </c>
      <c r="H350" s="14" t="str">
        <f t="shared" si="68"/>
        <v/>
      </c>
      <c r="I350" s="14" t="str">
        <f t="shared" si="69"/>
        <v/>
      </c>
      <c r="J350" s="2"/>
      <c r="K350" s="15" t="str">
        <f t="shared" si="70"/>
        <v/>
      </c>
      <c r="L350" s="24" t="str">
        <f t="shared" si="75"/>
        <v/>
      </c>
      <c r="M350" s="15" t="str">
        <f t="shared" si="71"/>
        <v/>
      </c>
      <c r="N350" s="24" t="str">
        <f t="shared" si="76"/>
        <v/>
      </c>
      <c r="O350" s="15" t="str">
        <f t="shared" si="77"/>
        <v/>
      </c>
    </row>
    <row r="351" spans="2:15" ht="15" customHeight="1" x14ac:dyDescent="0.3">
      <c r="B351" s="3" t="str">
        <f t="shared" si="72"/>
        <v/>
      </c>
      <c r="C351" s="10" t="str">
        <f t="shared" si="73"/>
        <v/>
      </c>
      <c r="D351" s="14" t="str">
        <f t="shared" si="74"/>
        <v/>
      </c>
      <c r="E351" s="14" t="str">
        <f t="shared" si="65"/>
        <v/>
      </c>
      <c r="F351" s="14" t="str">
        <f t="shared" si="66"/>
        <v/>
      </c>
      <c r="G351" s="14" t="str">
        <f t="shared" si="67"/>
        <v/>
      </c>
      <c r="H351" s="14" t="str">
        <f t="shared" si="68"/>
        <v/>
      </c>
      <c r="I351" s="14" t="str">
        <f t="shared" si="69"/>
        <v/>
      </c>
      <c r="J351" s="2"/>
      <c r="K351" s="15" t="str">
        <f t="shared" si="70"/>
        <v/>
      </c>
      <c r="L351" s="24" t="str">
        <f t="shared" si="75"/>
        <v/>
      </c>
      <c r="M351" s="15" t="str">
        <f t="shared" si="71"/>
        <v/>
      </c>
      <c r="N351" s="24" t="str">
        <f t="shared" si="76"/>
        <v/>
      </c>
      <c r="O351" s="15" t="str">
        <f t="shared" si="77"/>
        <v/>
      </c>
    </row>
    <row r="352" spans="2:15" ht="15" customHeight="1" x14ac:dyDescent="0.3">
      <c r="B352" s="3" t="str">
        <f t="shared" si="72"/>
        <v/>
      </c>
      <c r="C352" s="10" t="str">
        <f t="shared" si="73"/>
        <v/>
      </c>
      <c r="D352" s="14" t="str">
        <f t="shared" si="74"/>
        <v/>
      </c>
      <c r="E352" s="14" t="str">
        <f t="shared" si="65"/>
        <v/>
      </c>
      <c r="F352" s="14" t="str">
        <f t="shared" si="66"/>
        <v/>
      </c>
      <c r="G352" s="14" t="str">
        <f t="shared" si="67"/>
        <v/>
      </c>
      <c r="H352" s="14" t="str">
        <f t="shared" si="68"/>
        <v/>
      </c>
      <c r="I352" s="14" t="str">
        <f t="shared" si="69"/>
        <v/>
      </c>
      <c r="J352" s="2"/>
      <c r="K352" s="15" t="str">
        <f t="shared" si="70"/>
        <v/>
      </c>
      <c r="L352" s="24" t="str">
        <f t="shared" si="75"/>
        <v/>
      </c>
      <c r="M352" s="15" t="str">
        <f t="shared" si="71"/>
        <v/>
      </c>
      <c r="N352" s="24" t="str">
        <f t="shared" si="76"/>
        <v/>
      </c>
      <c r="O352" s="15" t="str">
        <f t="shared" si="77"/>
        <v/>
      </c>
    </row>
    <row r="353" spans="2:15" ht="15" customHeight="1" x14ac:dyDescent="0.3">
      <c r="B353" s="3" t="str">
        <f t="shared" si="72"/>
        <v/>
      </c>
      <c r="C353" s="10" t="str">
        <f t="shared" si="73"/>
        <v/>
      </c>
      <c r="D353" s="14" t="str">
        <f t="shared" si="74"/>
        <v/>
      </c>
      <c r="E353" s="14" t="str">
        <f t="shared" si="65"/>
        <v/>
      </c>
      <c r="F353" s="14" t="str">
        <f t="shared" si="66"/>
        <v/>
      </c>
      <c r="G353" s="14" t="str">
        <f t="shared" si="67"/>
        <v/>
      </c>
      <c r="H353" s="14" t="str">
        <f t="shared" si="68"/>
        <v/>
      </c>
      <c r="I353" s="14" t="str">
        <f t="shared" si="69"/>
        <v/>
      </c>
      <c r="J353" s="2"/>
      <c r="K353" s="15" t="str">
        <f t="shared" si="70"/>
        <v/>
      </c>
      <c r="L353" s="24" t="str">
        <f t="shared" si="75"/>
        <v/>
      </c>
      <c r="M353" s="15" t="str">
        <f t="shared" si="71"/>
        <v/>
      </c>
      <c r="N353" s="24" t="str">
        <f t="shared" si="76"/>
        <v/>
      </c>
      <c r="O353" s="15" t="str">
        <f t="shared" si="77"/>
        <v/>
      </c>
    </row>
    <row r="354" spans="2:15" ht="15" customHeight="1" x14ac:dyDescent="0.3">
      <c r="B354" s="3" t="str">
        <f t="shared" si="72"/>
        <v/>
      </c>
      <c r="C354" s="10" t="str">
        <f t="shared" si="73"/>
        <v/>
      </c>
      <c r="D354" s="14" t="str">
        <f t="shared" si="74"/>
        <v/>
      </c>
      <c r="E354" s="14" t="str">
        <f t="shared" si="65"/>
        <v/>
      </c>
      <c r="F354" s="14" t="str">
        <f t="shared" si="66"/>
        <v/>
      </c>
      <c r="G354" s="14" t="str">
        <f t="shared" si="67"/>
        <v/>
      </c>
      <c r="H354" s="14" t="str">
        <f t="shared" si="68"/>
        <v/>
      </c>
      <c r="I354" s="14" t="str">
        <f t="shared" si="69"/>
        <v/>
      </c>
      <c r="J354" s="2"/>
      <c r="K354" s="15" t="str">
        <f t="shared" si="70"/>
        <v/>
      </c>
      <c r="L354" s="24" t="str">
        <f t="shared" si="75"/>
        <v/>
      </c>
      <c r="M354" s="15" t="str">
        <f t="shared" si="71"/>
        <v/>
      </c>
      <c r="N354" s="24" t="str">
        <f t="shared" si="76"/>
        <v/>
      </c>
      <c r="O354" s="15" t="str">
        <f t="shared" si="77"/>
        <v/>
      </c>
    </row>
    <row r="355" spans="2:15" ht="15" customHeight="1" x14ac:dyDescent="0.3">
      <c r="B355" s="3" t="str">
        <f t="shared" si="72"/>
        <v/>
      </c>
      <c r="C355" s="10" t="str">
        <f t="shared" si="73"/>
        <v/>
      </c>
      <c r="D355" s="14" t="str">
        <f t="shared" si="74"/>
        <v/>
      </c>
      <c r="E355" s="14" t="str">
        <f t="shared" si="65"/>
        <v/>
      </c>
      <c r="F355" s="14" t="str">
        <f t="shared" si="66"/>
        <v/>
      </c>
      <c r="G355" s="14" t="str">
        <f t="shared" si="67"/>
        <v/>
      </c>
      <c r="H355" s="14" t="str">
        <f t="shared" si="68"/>
        <v/>
      </c>
      <c r="I355" s="14" t="str">
        <f t="shared" si="69"/>
        <v/>
      </c>
      <c r="J355" s="2"/>
      <c r="K355" s="15" t="str">
        <f t="shared" si="70"/>
        <v/>
      </c>
      <c r="L355" s="24" t="str">
        <f t="shared" si="75"/>
        <v/>
      </c>
      <c r="M355" s="15" t="str">
        <f t="shared" si="71"/>
        <v/>
      </c>
      <c r="N355" s="24" t="str">
        <f t="shared" si="76"/>
        <v/>
      </c>
      <c r="O355" s="15" t="str">
        <f t="shared" si="77"/>
        <v/>
      </c>
    </row>
    <row r="356" spans="2:15" ht="15" customHeight="1" x14ac:dyDescent="0.3">
      <c r="B356" s="3" t="str">
        <f t="shared" si="72"/>
        <v/>
      </c>
      <c r="C356" s="10" t="str">
        <f t="shared" si="73"/>
        <v/>
      </c>
      <c r="D356" s="14" t="str">
        <f t="shared" si="74"/>
        <v/>
      </c>
      <c r="E356" s="14" t="str">
        <f t="shared" si="65"/>
        <v/>
      </c>
      <c r="F356" s="14" t="str">
        <f t="shared" si="66"/>
        <v/>
      </c>
      <c r="G356" s="14" t="str">
        <f t="shared" si="67"/>
        <v/>
      </c>
      <c r="H356" s="14" t="str">
        <f t="shared" si="68"/>
        <v/>
      </c>
      <c r="I356" s="14" t="str">
        <f t="shared" si="69"/>
        <v/>
      </c>
      <c r="J356" s="2"/>
      <c r="K356" s="15" t="str">
        <f t="shared" si="70"/>
        <v/>
      </c>
      <c r="L356" s="24" t="str">
        <f t="shared" si="75"/>
        <v/>
      </c>
      <c r="M356" s="15" t="str">
        <f t="shared" si="71"/>
        <v/>
      </c>
      <c r="N356" s="24" t="str">
        <f t="shared" si="76"/>
        <v/>
      </c>
      <c r="O356" s="15" t="str">
        <f t="shared" si="77"/>
        <v/>
      </c>
    </row>
    <row r="357" spans="2:15" ht="15" customHeight="1" x14ac:dyDescent="0.3">
      <c r="B357" s="3" t="str">
        <f t="shared" si="72"/>
        <v/>
      </c>
      <c r="C357" s="10" t="str">
        <f t="shared" si="73"/>
        <v/>
      </c>
      <c r="D357" s="14" t="str">
        <f t="shared" si="74"/>
        <v/>
      </c>
      <c r="E357" s="14" t="str">
        <f t="shared" si="65"/>
        <v/>
      </c>
      <c r="F357" s="14" t="str">
        <f t="shared" si="66"/>
        <v/>
      </c>
      <c r="G357" s="14" t="str">
        <f t="shared" si="67"/>
        <v/>
      </c>
      <c r="H357" s="14" t="str">
        <f t="shared" si="68"/>
        <v/>
      </c>
      <c r="I357" s="14" t="str">
        <f t="shared" si="69"/>
        <v/>
      </c>
      <c r="J357" s="2"/>
      <c r="K357" s="15" t="str">
        <f t="shared" si="70"/>
        <v/>
      </c>
      <c r="L357" s="24" t="str">
        <f t="shared" si="75"/>
        <v/>
      </c>
      <c r="M357" s="15" t="str">
        <f t="shared" si="71"/>
        <v/>
      </c>
      <c r="N357" s="24" t="str">
        <f t="shared" si="76"/>
        <v/>
      </c>
      <c r="O357" s="15" t="str">
        <f t="shared" si="77"/>
        <v/>
      </c>
    </row>
    <row r="358" spans="2:15" ht="15" customHeight="1" x14ac:dyDescent="0.3">
      <c r="B358" s="3" t="str">
        <f t="shared" si="72"/>
        <v/>
      </c>
      <c r="C358" s="10" t="str">
        <f t="shared" si="73"/>
        <v/>
      </c>
      <c r="D358" s="14" t="str">
        <f t="shared" si="74"/>
        <v/>
      </c>
      <c r="E358" s="14" t="str">
        <f t="shared" si="65"/>
        <v/>
      </c>
      <c r="F358" s="14" t="str">
        <f t="shared" si="66"/>
        <v/>
      </c>
      <c r="G358" s="14" t="str">
        <f t="shared" si="67"/>
        <v/>
      </c>
      <c r="H358" s="14" t="str">
        <f t="shared" si="68"/>
        <v/>
      </c>
      <c r="I358" s="14" t="str">
        <f t="shared" si="69"/>
        <v/>
      </c>
      <c r="J358" s="2"/>
      <c r="K358" s="15" t="str">
        <f t="shared" si="70"/>
        <v/>
      </c>
      <c r="L358" s="24" t="str">
        <f t="shared" si="75"/>
        <v/>
      </c>
      <c r="M358" s="15" t="str">
        <f t="shared" si="71"/>
        <v/>
      </c>
      <c r="N358" s="24" t="str">
        <f t="shared" si="76"/>
        <v/>
      </c>
      <c r="O358" s="15" t="str">
        <f t="shared" si="77"/>
        <v/>
      </c>
    </row>
    <row r="359" spans="2:15" ht="15" customHeight="1" x14ac:dyDescent="0.3">
      <c r="B359" s="3" t="str">
        <f t="shared" si="72"/>
        <v/>
      </c>
      <c r="C359" s="10" t="str">
        <f t="shared" si="73"/>
        <v/>
      </c>
      <c r="D359" s="14" t="str">
        <f t="shared" si="74"/>
        <v/>
      </c>
      <c r="E359" s="14" t="str">
        <f t="shared" si="65"/>
        <v/>
      </c>
      <c r="F359" s="14" t="str">
        <f t="shared" si="66"/>
        <v/>
      </c>
      <c r="G359" s="14" t="str">
        <f t="shared" si="67"/>
        <v/>
      </c>
      <c r="H359" s="14" t="str">
        <f t="shared" si="68"/>
        <v/>
      </c>
      <c r="I359" s="14" t="str">
        <f t="shared" si="69"/>
        <v/>
      </c>
      <c r="J359" s="2"/>
      <c r="K359" s="15" t="str">
        <f t="shared" si="70"/>
        <v/>
      </c>
      <c r="L359" s="24" t="str">
        <f t="shared" si="75"/>
        <v/>
      </c>
      <c r="M359" s="15" t="str">
        <f t="shared" si="71"/>
        <v/>
      </c>
      <c r="N359" s="24" t="str">
        <f t="shared" si="76"/>
        <v/>
      </c>
      <c r="O359" s="15" t="str">
        <f t="shared" si="77"/>
        <v/>
      </c>
    </row>
    <row r="360" spans="2:15" ht="15" customHeight="1" x14ac:dyDescent="0.3">
      <c r="B360" s="3" t="str">
        <f t="shared" si="72"/>
        <v/>
      </c>
      <c r="C360" s="10" t="str">
        <f t="shared" si="73"/>
        <v/>
      </c>
      <c r="D360" s="14" t="str">
        <f t="shared" si="74"/>
        <v/>
      </c>
      <c r="E360" s="14" t="str">
        <f t="shared" si="65"/>
        <v/>
      </c>
      <c r="F360" s="14" t="str">
        <f t="shared" si="66"/>
        <v/>
      </c>
      <c r="G360" s="14" t="str">
        <f t="shared" si="67"/>
        <v/>
      </c>
      <c r="H360" s="14" t="str">
        <f t="shared" si="68"/>
        <v/>
      </c>
      <c r="I360" s="14" t="str">
        <f t="shared" si="69"/>
        <v/>
      </c>
      <c r="J360" s="2"/>
      <c r="K360" s="15" t="str">
        <f t="shared" si="70"/>
        <v/>
      </c>
      <c r="L360" s="24" t="str">
        <f t="shared" si="75"/>
        <v/>
      </c>
      <c r="M360" s="15" t="str">
        <f t="shared" si="71"/>
        <v/>
      </c>
      <c r="N360" s="24" t="str">
        <f t="shared" si="76"/>
        <v/>
      </c>
      <c r="O360" s="15" t="str">
        <f t="shared" si="77"/>
        <v/>
      </c>
    </row>
    <row r="361" spans="2:15" ht="15" customHeight="1" x14ac:dyDescent="0.3">
      <c r="B361" s="3" t="str">
        <f t="shared" si="72"/>
        <v/>
      </c>
      <c r="C361" s="10" t="str">
        <f t="shared" si="73"/>
        <v/>
      </c>
      <c r="D361" s="14" t="str">
        <f t="shared" si="74"/>
        <v/>
      </c>
      <c r="E361" s="14" t="str">
        <f t="shared" si="65"/>
        <v/>
      </c>
      <c r="F361" s="14" t="str">
        <f t="shared" si="66"/>
        <v/>
      </c>
      <c r="G361" s="14" t="str">
        <f t="shared" si="67"/>
        <v/>
      </c>
      <c r="H361" s="14" t="str">
        <f t="shared" si="68"/>
        <v/>
      </c>
      <c r="I361" s="14" t="str">
        <f t="shared" si="69"/>
        <v/>
      </c>
      <c r="J361" s="2"/>
      <c r="K361" s="15" t="str">
        <f t="shared" si="70"/>
        <v/>
      </c>
      <c r="L361" s="24" t="str">
        <f t="shared" si="75"/>
        <v/>
      </c>
      <c r="M361" s="15" t="str">
        <f t="shared" si="71"/>
        <v/>
      </c>
      <c r="N361" s="24" t="str">
        <f t="shared" si="76"/>
        <v/>
      </c>
      <c r="O361" s="15" t="str">
        <f t="shared" si="77"/>
        <v/>
      </c>
    </row>
    <row r="362" spans="2:15" ht="15" customHeight="1" x14ac:dyDescent="0.3">
      <c r="B362" s="3" t="str">
        <f t="shared" si="72"/>
        <v/>
      </c>
      <c r="C362" s="10" t="str">
        <f t="shared" si="73"/>
        <v/>
      </c>
      <c r="D362" s="14" t="str">
        <f t="shared" si="74"/>
        <v/>
      </c>
      <c r="E362" s="14" t="str">
        <f t="shared" si="65"/>
        <v/>
      </c>
      <c r="F362" s="14" t="str">
        <f t="shared" si="66"/>
        <v/>
      </c>
      <c r="G362" s="14" t="str">
        <f t="shared" si="67"/>
        <v/>
      </c>
      <c r="H362" s="14" t="str">
        <f t="shared" si="68"/>
        <v/>
      </c>
      <c r="I362" s="14" t="str">
        <f t="shared" si="69"/>
        <v/>
      </c>
      <c r="J362" s="2"/>
      <c r="K362" s="15" t="str">
        <f t="shared" si="70"/>
        <v/>
      </c>
      <c r="L362" s="24" t="str">
        <f t="shared" si="75"/>
        <v/>
      </c>
      <c r="M362" s="15" t="str">
        <f t="shared" si="71"/>
        <v/>
      </c>
      <c r="N362" s="24" t="str">
        <f t="shared" si="76"/>
        <v/>
      </c>
      <c r="O362" s="15" t="str">
        <f t="shared" si="77"/>
        <v/>
      </c>
    </row>
    <row r="363" spans="2:15" ht="15" customHeight="1" x14ac:dyDescent="0.3">
      <c r="B363" s="3" t="str">
        <f t="shared" si="72"/>
        <v/>
      </c>
      <c r="C363" s="10" t="str">
        <f t="shared" si="73"/>
        <v/>
      </c>
      <c r="D363" s="14" t="str">
        <f t="shared" si="74"/>
        <v/>
      </c>
      <c r="E363" s="14" t="str">
        <f t="shared" si="65"/>
        <v/>
      </c>
      <c r="F363" s="14" t="str">
        <f t="shared" si="66"/>
        <v/>
      </c>
      <c r="G363" s="14" t="str">
        <f t="shared" si="67"/>
        <v/>
      </c>
      <c r="H363" s="14" t="str">
        <f t="shared" si="68"/>
        <v/>
      </c>
      <c r="I363" s="14" t="str">
        <f t="shared" si="69"/>
        <v/>
      </c>
      <c r="J363" s="2"/>
      <c r="K363" s="15" t="str">
        <f t="shared" si="70"/>
        <v/>
      </c>
      <c r="L363" s="24" t="str">
        <f t="shared" si="75"/>
        <v/>
      </c>
      <c r="M363" s="15" t="str">
        <f t="shared" si="71"/>
        <v/>
      </c>
      <c r="N363" s="24" t="str">
        <f t="shared" si="76"/>
        <v/>
      </c>
      <c r="O363" s="15" t="str">
        <f t="shared" si="77"/>
        <v/>
      </c>
    </row>
    <row r="364" spans="2:15" ht="15" customHeight="1" x14ac:dyDescent="0.3">
      <c r="B364" s="3" t="str">
        <f t="shared" si="72"/>
        <v/>
      </c>
      <c r="C364" s="10" t="str">
        <f t="shared" si="73"/>
        <v/>
      </c>
      <c r="D364" s="14" t="str">
        <f t="shared" si="74"/>
        <v/>
      </c>
      <c r="E364" s="14" t="str">
        <f t="shared" si="65"/>
        <v/>
      </c>
      <c r="F364" s="14" t="str">
        <f t="shared" si="66"/>
        <v/>
      </c>
      <c r="G364" s="14" t="str">
        <f t="shared" si="67"/>
        <v/>
      </c>
      <c r="H364" s="14" t="str">
        <f t="shared" si="68"/>
        <v/>
      </c>
      <c r="I364" s="14" t="str">
        <f t="shared" si="69"/>
        <v/>
      </c>
      <c r="J364" s="2"/>
      <c r="K364" s="15" t="str">
        <f t="shared" si="70"/>
        <v/>
      </c>
      <c r="L364" s="24" t="str">
        <f t="shared" si="75"/>
        <v/>
      </c>
      <c r="M364" s="15" t="str">
        <f t="shared" si="71"/>
        <v/>
      </c>
      <c r="N364" s="24" t="str">
        <f t="shared" si="76"/>
        <v/>
      </c>
      <c r="O364" s="15" t="str">
        <f t="shared" si="77"/>
        <v/>
      </c>
    </row>
    <row r="365" spans="2:15" ht="15" customHeight="1" x14ac:dyDescent="0.3">
      <c r="B365" s="3" t="str">
        <f t="shared" si="72"/>
        <v/>
      </c>
      <c r="C365" s="10" t="str">
        <f t="shared" si="73"/>
        <v/>
      </c>
      <c r="D365" s="14" t="str">
        <f t="shared" si="74"/>
        <v/>
      </c>
      <c r="E365" s="14" t="str">
        <f t="shared" si="65"/>
        <v/>
      </c>
      <c r="F365" s="14" t="str">
        <f t="shared" si="66"/>
        <v/>
      </c>
      <c r="G365" s="14" t="str">
        <f t="shared" si="67"/>
        <v/>
      </c>
      <c r="H365" s="14" t="str">
        <f t="shared" si="68"/>
        <v/>
      </c>
      <c r="I365" s="14" t="str">
        <f t="shared" si="69"/>
        <v/>
      </c>
      <c r="J365" s="2"/>
      <c r="K365" s="15" t="str">
        <f t="shared" si="70"/>
        <v/>
      </c>
      <c r="L365" s="24" t="str">
        <f t="shared" si="75"/>
        <v/>
      </c>
      <c r="M365" s="15" t="str">
        <f t="shared" si="71"/>
        <v/>
      </c>
      <c r="N365" s="24" t="str">
        <f t="shared" si="76"/>
        <v/>
      </c>
      <c r="O365" s="15" t="str">
        <f t="shared" si="77"/>
        <v/>
      </c>
    </row>
    <row r="366" spans="2:15" ht="15" customHeight="1" x14ac:dyDescent="0.3">
      <c r="B366" s="3" t="str">
        <f t="shared" si="72"/>
        <v/>
      </c>
      <c r="C366" s="10" t="str">
        <f t="shared" si="73"/>
        <v/>
      </c>
      <c r="D366" s="14" t="str">
        <f t="shared" si="74"/>
        <v/>
      </c>
      <c r="E366" s="14" t="str">
        <f t="shared" si="65"/>
        <v/>
      </c>
      <c r="F366" s="14" t="str">
        <f t="shared" si="66"/>
        <v/>
      </c>
      <c r="G366" s="14" t="str">
        <f t="shared" si="67"/>
        <v/>
      </c>
      <c r="H366" s="14" t="str">
        <f t="shared" si="68"/>
        <v/>
      </c>
      <c r="I366" s="14" t="str">
        <f t="shared" si="69"/>
        <v/>
      </c>
      <c r="J366" s="2"/>
      <c r="K366" s="15" t="str">
        <f t="shared" si="70"/>
        <v/>
      </c>
      <c r="L366" s="24" t="str">
        <f t="shared" si="75"/>
        <v/>
      </c>
      <c r="M366" s="15" t="str">
        <f t="shared" si="71"/>
        <v/>
      </c>
      <c r="N366" s="24" t="str">
        <f t="shared" si="76"/>
        <v/>
      </c>
      <c r="O366" s="15" t="str">
        <f t="shared" si="77"/>
        <v/>
      </c>
    </row>
    <row r="367" spans="2:15" ht="15" customHeight="1" x14ac:dyDescent="0.3">
      <c r="B367" s="3" t="str">
        <f t="shared" si="72"/>
        <v/>
      </c>
      <c r="C367" s="10" t="str">
        <f t="shared" si="73"/>
        <v/>
      </c>
      <c r="D367" s="14" t="str">
        <f t="shared" si="74"/>
        <v/>
      </c>
      <c r="E367" s="14" t="str">
        <f t="shared" si="65"/>
        <v/>
      </c>
      <c r="F367" s="14" t="str">
        <f t="shared" si="66"/>
        <v/>
      </c>
      <c r="G367" s="14" t="str">
        <f t="shared" si="67"/>
        <v/>
      </c>
      <c r="H367" s="14" t="str">
        <f t="shared" si="68"/>
        <v/>
      </c>
      <c r="I367" s="14" t="str">
        <f t="shared" si="69"/>
        <v/>
      </c>
      <c r="J367" s="2"/>
      <c r="K367" s="15" t="str">
        <f t="shared" si="70"/>
        <v/>
      </c>
      <c r="L367" s="24" t="str">
        <f t="shared" si="75"/>
        <v/>
      </c>
      <c r="M367" s="15" t="str">
        <f t="shared" si="71"/>
        <v/>
      </c>
      <c r="N367" s="24" t="str">
        <f t="shared" si="76"/>
        <v/>
      </c>
      <c r="O367" s="15" t="str">
        <f t="shared" si="77"/>
        <v/>
      </c>
    </row>
    <row r="368" spans="2:15" ht="15" customHeight="1" x14ac:dyDescent="0.3">
      <c r="B368" s="3" t="str">
        <f t="shared" si="72"/>
        <v/>
      </c>
      <c r="C368" s="10" t="str">
        <f t="shared" si="73"/>
        <v/>
      </c>
      <c r="D368" s="14" t="str">
        <f t="shared" si="74"/>
        <v/>
      </c>
      <c r="E368" s="14" t="str">
        <f t="shared" si="65"/>
        <v/>
      </c>
      <c r="F368" s="14" t="str">
        <f t="shared" si="66"/>
        <v/>
      </c>
      <c r="G368" s="14" t="str">
        <f t="shared" si="67"/>
        <v/>
      </c>
      <c r="H368" s="14" t="str">
        <f t="shared" si="68"/>
        <v/>
      </c>
      <c r="I368" s="14" t="str">
        <f t="shared" si="69"/>
        <v/>
      </c>
      <c r="J368" s="2"/>
      <c r="K368" s="15" t="str">
        <f t="shared" si="70"/>
        <v/>
      </c>
      <c r="L368" s="24" t="str">
        <f t="shared" si="75"/>
        <v/>
      </c>
      <c r="M368" s="15" t="str">
        <f t="shared" si="71"/>
        <v/>
      </c>
      <c r="N368" s="24" t="str">
        <f t="shared" si="76"/>
        <v/>
      </c>
      <c r="O368" s="15" t="str">
        <f t="shared" si="77"/>
        <v/>
      </c>
    </row>
    <row r="369" spans="2:15" ht="15" customHeight="1" x14ac:dyDescent="0.3">
      <c r="B369" s="3" t="str">
        <f t="shared" si="72"/>
        <v/>
      </c>
      <c r="C369" s="10" t="str">
        <f t="shared" si="73"/>
        <v/>
      </c>
      <c r="D369" s="14" t="str">
        <f t="shared" si="74"/>
        <v/>
      </c>
      <c r="E369" s="14" t="str">
        <f t="shared" si="65"/>
        <v/>
      </c>
      <c r="F369" s="14" t="str">
        <f t="shared" si="66"/>
        <v/>
      </c>
      <c r="G369" s="14" t="str">
        <f t="shared" si="67"/>
        <v/>
      </c>
      <c r="H369" s="14" t="str">
        <f t="shared" si="68"/>
        <v/>
      </c>
      <c r="I369" s="14" t="str">
        <f t="shared" si="69"/>
        <v/>
      </c>
      <c r="J369" s="2"/>
      <c r="K369" s="15" t="str">
        <f t="shared" si="70"/>
        <v/>
      </c>
      <c r="L369" s="24" t="str">
        <f t="shared" si="75"/>
        <v/>
      </c>
      <c r="M369" s="15" t="str">
        <f t="shared" si="71"/>
        <v/>
      </c>
      <c r="N369" s="24" t="str">
        <f t="shared" si="76"/>
        <v/>
      </c>
      <c r="O369" s="15" t="str">
        <f t="shared" si="77"/>
        <v/>
      </c>
    </row>
    <row r="370" spans="2:15" ht="15" customHeight="1" x14ac:dyDescent="0.3">
      <c r="B370" s="3" t="str">
        <f t="shared" si="72"/>
        <v/>
      </c>
      <c r="C370" s="10" t="str">
        <f t="shared" si="73"/>
        <v/>
      </c>
      <c r="D370" s="14" t="str">
        <f t="shared" si="74"/>
        <v/>
      </c>
      <c r="E370" s="14" t="str">
        <f t="shared" si="65"/>
        <v/>
      </c>
      <c r="F370" s="14" t="str">
        <f t="shared" si="66"/>
        <v/>
      </c>
      <c r="G370" s="14" t="str">
        <f t="shared" si="67"/>
        <v/>
      </c>
      <c r="H370" s="14" t="str">
        <f t="shared" si="68"/>
        <v/>
      </c>
      <c r="I370" s="14" t="str">
        <f t="shared" si="69"/>
        <v/>
      </c>
      <c r="J370" s="2"/>
      <c r="K370" s="15" t="str">
        <f t="shared" si="70"/>
        <v/>
      </c>
      <c r="L370" s="24" t="str">
        <f t="shared" si="75"/>
        <v/>
      </c>
      <c r="M370" s="15" t="str">
        <f t="shared" si="71"/>
        <v/>
      </c>
      <c r="N370" s="24" t="str">
        <f t="shared" si="76"/>
        <v/>
      </c>
      <c r="O370" s="15" t="str">
        <f t="shared" si="77"/>
        <v/>
      </c>
    </row>
    <row r="371" spans="2:15" ht="15" customHeight="1" x14ac:dyDescent="0.3">
      <c r="B371" s="3" t="str">
        <f t="shared" si="72"/>
        <v/>
      </c>
      <c r="C371" s="10" t="str">
        <f t="shared" si="73"/>
        <v/>
      </c>
      <c r="D371" s="14" t="str">
        <f t="shared" si="74"/>
        <v/>
      </c>
      <c r="E371" s="14" t="str">
        <f t="shared" si="65"/>
        <v/>
      </c>
      <c r="F371" s="14" t="str">
        <f t="shared" si="66"/>
        <v/>
      </c>
      <c r="G371" s="14" t="str">
        <f t="shared" si="67"/>
        <v/>
      </c>
      <c r="H371" s="14" t="str">
        <f t="shared" si="68"/>
        <v/>
      </c>
      <c r="I371" s="14" t="str">
        <f t="shared" si="69"/>
        <v/>
      </c>
      <c r="J371" s="2"/>
      <c r="K371" s="15" t="str">
        <f t="shared" si="70"/>
        <v/>
      </c>
      <c r="L371" s="24" t="str">
        <f t="shared" si="75"/>
        <v/>
      </c>
      <c r="M371" s="15" t="str">
        <f t="shared" si="71"/>
        <v/>
      </c>
      <c r="N371" s="24" t="str">
        <f t="shared" si="76"/>
        <v/>
      </c>
      <c r="O371" s="15" t="str">
        <f t="shared" si="77"/>
        <v/>
      </c>
    </row>
    <row r="372" spans="2:15" ht="15" customHeight="1" x14ac:dyDescent="0.3">
      <c r="B372" s="3" t="str">
        <f t="shared" si="72"/>
        <v/>
      </c>
      <c r="C372" s="10" t="str">
        <f t="shared" si="73"/>
        <v/>
      </c>
      <c r="D372" s="14" t="str">
        <f t="shared" si="74"/>
        <v/>
      </c>
      <c r="E372" s="14" t="str">
        <f t="shared" si="65"/>
        <v/>
      </c>
      <c r="F372" s="14" t="str">
        <f t="shared" si="66"/>
        <v/>
      </c>
      <c r="G372" s="14" t="str">
        <f t="shared" si="67"/>
        <v/>
      </c>
      <c r="H372" s="14" t="str">
        <f t="shared" si="68"/>
        <v/>
      </c>
      <c r="I372" s="14" t="str">
        <f t="shared" si="69"/>
        <v/>
      </c>
      <c r="J372" s="2"/>
      <c r="K372" s="15" t="str">
        <f t="shared" si="70"/>
        <v/>
      </c>
      <c r="L372" s="24" t="str">
        <f t="shared" si="75"/>
        <v/>
      </c>
      <c r="M372" s="15" t="str">
        <f t="shared" si="71"/>
        <v/>
      </c>
      <c r="N372" s="24" t="str">
        <f t="shared" si="76"/>
        <v/>
      </c>
      <c r="O372" s="15" t="str">
        <f t="shared" si="77"/>
        <v/>
      </c>
    </row>
    <row r="373" spans="2:15" ht="15" customHeight="1" x14ac:dyDescent="0.3">
      <c r="B373" s="3" t="str">
        <f t="shared" si="72"/>
        <v/>
      </c>
      <c r="C373" s="10" t="str">
        <f t="shared" si="73"/>
        <v/>
      </c>
      <c r="D373" s="14" t="str">
        <f t="shared" si="74"/>
        <v/>
      </c>
      <c r="E373" s="14" t="str">
        <f t="shared" si="65"/>
        <v/>
      </c>
      <c r="F373" s="14" t="str">
        <f t="shared" si="66"/>
        <v/>
      </c>
      <c r="G373" s="14" t="str">
        <f t="shared" si="67"/>
        <v/>
      </c>
      <c r="H373" s="14" t="str">
        <f t="shared" si="68"/>
        <v/>
      </c>
      <c r="I373" s="14" t="str">
        <f t="shared" si="69"/>
        <v/>
      </c>
      <c r="J373" s="2"/>
      <c r="K373" s="15" t="str">
        <f t="shared" si="70"/>
        <v/>
      </c>
      <c r="L373" s="24" t="str">
        <f t="shared" si="75"/>
        <v/>
      </c>
      <c r="M373" s="15" t="str">
        <f t="shared" si="71"/>
        <v/>
      </c>
      <c r="N373" s="24" t="str">
        <f t="shared" si="76"/>
        <v/>
      </c>
      <c r="O373" s="15" t="str">
        <f t="shared" si="77"/>
        <v/>
      </c>
    </row>
    <row r="374" spans="2:15" ht="15" customHeight="1" x14ac:dyDescent="0.3">
      <c r="B374" s="3" t="str">
        <f t="shared" si="72"/>
        <v/>
      </c>
      <c r="C374" s="10" t="str">
        <f t="shared" si="73"/>
        <v/>
      </c>
      <c r="D374" s="14" t="str">
        <f t="shared" si="74"/>
        <v/>
      </c>
      <c r="E374" s="14" t="str">
        <f t="shared" si="65"/>
        <v/>
      </c>
      <c r="F374" s="14" t="str">
        <f t="shared" si="66"/>
        <v/>
      </c>
      <c r="G374" s="14" t="str">
        <f t="shared" si="67"/>
        <v/>
      </c>
      <c r="H374" s="14" t="str">
        <f t="shared" si="68"/>
        <v/>
      </c>
      <c r="I374" s="14" t="str">
        <f t="shared" si="69"/>
        <v/>
      </c>
      <c r="J374" s="2"/>
      <c r="K374" s="15" t="str">
        <f t="shared" si="70"/>
        <v/>
      </c>
      <c r="L374" s="24" t="str">
        <f t="shared" si="75"/>
        <v/>
      </c>
      <c r="M374" s="15" t="str">
        <f t="shared" si="71"/>
        <v/>
      </c>
      <c r="N374" s="24" t="str">
        <f t="shared" si="76"/>
        <v/>
      </c>
      <c r="O374" s="15" t="str">
        <f t="shared" si="77"/>
        <v/>
      </c>
    </row>
    <row r="375" spans="2:15" ht="15" customHeight="1" x14ac:dyDescent="0.3">
      <c r="B375" s="3" t="str">
        <f t="shared" si="72"/>
        <v/>
      </c>
      <c r="C375" s="10" t="str">
        <f t="shared" si="73"/>
        <v/>
      </c>
      <c r="D375" s="14" t="str">
        <f t="shared" si="74"/>
        <v/>
      </c>
      <c r="E375" s="14" t="str">
        <f t="shared" si="65"/>
        <v/>
      </c>
      <c r="F375" s="14" t="str">
        <f t="shared" si="66"/>
        <v/>
      </c>
      <c r="G375" s="14" t="str">
        <f t="shared" si="67"/>
        <v/>
      </c>
      <c r="H375" s="14" t="str">
        <f t="shared" si="68"/>
        <v/>
      </c>
      <c r="I375" s="14" t="str">
        <f t="shared" si="69"/>
        <v/>
      </c>
      <c r="J375" s="2"/>
      <c r="K375" s="15" t="str">
        <f t="shared" si="70"/>
        <v/>
      </c>
      <c r="L375" s="24" t="str">
        <f t="shared" si="75"/>
        <v/>
      </c>
      <c r="M375" s="15" t="str">
        <f t="shared" si="71"/>
        <v/>
      </c>
      <c r="N375" s="24" t="str">
        <f t="shared" si="76"/>
        <v/>
      </c>
      <c r="O375" s="15" t="str">
        <f t="shared" si="77"/>
        <v/>
      </c>
    </row>
    <row r="376" spans="2:15" ht="15" customHeight="1" x14ac:dyDescent="0.3">
      <c r="B376" s="3" t="str">
        <f t="shared" si="72"/>
        <v/>
      </c>
      <c r="C376" s="10" t="str">
        <f t="shared" si="73"/>
        <v/>
      </c>
      <c r="D376" s="14" t="str">
        <f t="shared" si="74"/>
        <v/>
      </c>
      <c r="E376" s="14" t="str">
        <f t="shared" si="65"/>
        <v/>
      </c>
      <c r="F376" s="14" t="str">
        <f t="shared" si="66"/>
        <v/>
      </c>
      <c r="G376" s="14" t="str">
        <f t="shared" si="67"/>
        <v/>
      </c>
      <c r="H376" s="14" t="str">
        <f t="shared" si="68"/>
        <v/>
      </c>
      <c r="I376" s="14" t="str">
        <f t="shared" si="69"/>
        <v/>
      </c>
      <c r="J376" s="2"/>
      <c r="K376" s="15" t="str">
        <f t="shared" si="70"/>
        <v/>
      </c>
      <c r="L376" s="24" t="str">
        <f t="shared" si="75"/>
        <v/>
      </c>
      <c r="M376" s="15" t="str">
        <f t="shared" si="71"/>
        <v/>
      </c>
      <c r="N376" s="24" t="str">
        <f t="shared" si="76"/>
        <v/>
      </c>
      <c r="O376" s="15" t="str">
        <f t="shared" si="77"/>
        <v/>
      </c>
    </row>
    <row r="377" spans="2:15" ht="15" customHeight="1" x14ac:dyDescent="0.3">
      <c r="B377" s="3" t="str">
        <f t="shared" si="72"/>
        <v/>
      </c>
      <c r="C377" s="10" t="str">
        <f t="shared" si="73"/>
        <v/>
      </c>
      <c r="D377" s="14" t="str">
        <f t="shared" si="74"/>
        <v/>
      </c>
      <c r="E377" s="14" t="str">
        <f t="shared" si="65"/>
        <v/>
      </c>
      <c r="F377" s="14" t="str">
        <f t="shared" si="66"/>
        <v/>
      </c>
      <c r="G377" s="14" t="str">
        <f t="shared" si="67"/>
        <v/>
      </c>
      <c r="H377" s="14" t="str">
        <f t="shared" si="68"/>
        <v/>
      </c>
      <c r="I377" s="14" t="str">
        <f t="shared" si="69"/>
        <v/>
      </c>
      <c r="J377" s="2"/>
      <c r="K377" s="15" t="str">
        <f t="shared" si="70"/>
        <v/>
      </c>
      <c r="L377" s="24" t="str">
        <f t="shared" si="75"/>
        <v/>
      </c>
      <c r="M377" s="15" t="str">
        <f t="shared" si="71"/>
        <v/>
      </c>
      <c r="N377" s="24" t="str">
        <f t="shared" si="76"/>
        <v/>
      </c>
      <c r="O377" s="15" t="str">
        <f t="shared" si="77"/>
        <v/>
      </c>
    </row>
    <row r="378" spans="2:15" ht="15" customHeight="1" x14ac:dyDescent="0.3">
      <c r="B378" s="3" t="str">
        <f t="shared" si="72"/>
        <v/>
      </c>
      <c r="C378" s="10" t="str">
        <f t="shared" si="73"/>
        <v/>
      </c>
      <c r="D378" s="14" t="str">
        <f t="shared" si="74"/>
        <v/>
      </c>
      <c r="E378" s="14" t="str">
        <f t="shared" si="65"/>
        <v/>
      </c>
      <c r="F378" s="14" t="str">
        <f t="shared" si="66"/>
        <v/>
      </c>
      <c r="G378" s="14" t="str">
        <f t="shared" si="67"/>
        <v/>
      </c>
      <c r="H378" s="14" t="str">
        <f t="shared" si="68"/>
        <v/>
      </c>
      <c r="I378" s="14" t="str">
        <f t="shared" si="69"/>
        <v/>
      </c>
      <c r="J378" s="2"/>
      <c r="K378" s="15" t="str">
        <f t="shared" si="70"/>
        <v/>
      </c>
      <c r="L378" s="24" t="str">
        <f t="shared" si="75"/>
        <v/>
      </c>
      <c r="M378" s="15" t="str">
        <f t="shared" si="71"/>
        <v/>
      </c>
      <c r="N378" s="24" t="str">
        <f t="shared" si="76"/>
        <v/>
      </c>
      <c r="O378" s="15" t="str">
        <f t="shared" si="77"/>
        <v/>
      </c>
    </row>
    <row r="379" spans="2:15" ht="15" customHeight="1" x14ac:dyDescent="0.3">
      <c r="B379" s="3" t="str">
        <f t="shared" si="72"/>
        <v/>
      </c>
      <c r="C379" s="10" t="str">
        <f t="shared" si="73"/>
        <v/>
      </c>
      <c r="D379" s="14" t="str">
        <f t="shared" si="74"/>
        <v/>
      </c>
      <c r="E379" s="14" t="str">
        <f t="shared" si="65"/>
        <v/>
      </c>
      <c r="F379" s="14" t="str">
        <f t="shared" si="66"/>
        <v/>
      </c>
      <c r="G379" s="14" t="str">
        <f t="shared" si="67"/>
        <v/>
      </c>
      <c r="H379" s="14" t="str">
        <f t="shared" si="68"/>
        <v/>
      </c>
      <c r="I379" s="14" t="str">
        <f t="shared" si="69"/>
        <v/>
      </c>
      <c r="J379" s="2"/>
      <c r="K379" s="15" t="str">
        <f t="shared" si="70"/>
        <v/>
      </c>
      <c r="L379" s="24" t="str">
        <f t="shared" si="75"/>
        <v/>
      </c>
      <c r="M379" s="15" t="str">
        <f t="shared" si="71"/>
        <v/>
      </c>
      <c r="N379" s="24" t="str">
        <f t="shared" si="76"/>
        <v/>
      </c>
      <c r="O379" s="15" t="str">
        <f t="shared" si="77"/>
        <v/>
      </c>
    </row>
    <row r="380" spans="2:15" ht="15" customHeight="1" x14ac:dyDescent="0.3">
      <c r="B380" s="3" t="str">
        <f t="shared" si="72"/>
        <v/>
      </c>
      <c r="C380" s="10" t="str">
        <f t="shared" si="73"/>
        <v/>
      </c>
      <c r="D380" s="14" t="str">
        <f t="shared" si="74"/>
        <v/>
      </c>
      <c r="E380" s="14" t="str">
        <f t="shared" si="65"/>
        <v/>
      </c>
      <c r="F380" s="14" t="str">
        <f t="shared" si="66"/>
        <v/>
      </c>
      <c r="G380" s="14" t="str">
        <f t="shared" si="67"/>
        <v/>
      </c>
      <c r="H380" s="14" t="str">
        <f t="shared" si="68"/>
        <v/>
      </c>
      <c r="I380" s="14" t="str">
        <f t="shared" si="69"/>
        <v/>
      </c>
      <c r="J380" s="2"/>
      <c r="K380" s="15" t="str">
        <f t="shared" si="70"/>
        <v/>
      </c>
      <c r="L380" s="24" t="str">
        <f t="shared" si="75"/>
        <v/>
      </c>
      <c r="M380" s="15" t="str">
        <f t="shared" si="71"/>
        <v/>
      </c>
      <c r="N380" s="24" t="str">
        <f t="shared" si="76"/>
        <v/>
      </c>
      <c r="O380" s="15" t="str">
        <f t="shared" si="77"/>
        <v/>
      </c>
    </row>
    <row r="381" spans="2:15" ht="15" customHeight="1" x14ac:dyDescent="0.3">
      <c r="B381" s="3" t="str">
        <f t="shared" si="72"/>
        <v/>
      </c>
      <c r="C381" s="10" t="str">
        <f t="shared" si="73"/>
        <v/>
      </c>
      <c r="D381" s="14" t="str">
        <f t="shared" si="74"/>
        <v/>
      </c>
      <c r="E381" s="14" t="str">
        <f t="shared" si="65"/>
        <v/>
      </c>
      <c r="F381" s="14" t="str">
        <f t="shared" si="66"/>
        <v/>
      </c>
      <c r="G381" s="14" t="str">
        <f t="shared" si="67"/>
        <v/>
      </c>
      <c r="H381" s="14" t="str">
        <f t="shared" si="68"/>
        <v/>
      </c>
      <c r="I381" s="14" t="str">
        <f t="shared" si="69"/>
        <v/>
      </c>
      <c r="J381" s="2"/>
      <c r="K381" s="15" t="str">
        <f t="shared" si="70"/>
        <v/>
      </c>
      <c r="L381" s="24" t="str">
        <f t="shared" si="75"/>
        <v/>
      </c>
      <c r="M381" s="15" t="str">
        <f t="shared" si="71"/>
        <v/>
      </c>
      <c r="N381" s="24" t="str">
        <f t="shared" si="76"/>
        <v/>
      </c>
      <c r="O381" s="15" t="str">
        <f t="shared" si="77"/>
        <v/>
      </c>
    </row>
    <row r="382" spans="2:15" ht="15" customHeight="1" x14ac:dyDescent="0.3">
      <c r="B382" s="3" t="str">
        <f t="shared" si="72"/>
        <v/>
      </c>
      <c r="C382" s="10" t="str">
        <f t="shared" si="73"/>
        <v/>
      </c>
      <c r="D382" s="14" t="str">
        <f t="shared" si="74"/>
        <v/>
      </c>
      <c r="E382" s="14" t="str">
        <f t="shared" si="65"/>
        <v/>
      </c>
      <c r="F382" s="14" t="str">
        <f t="shared" si="66"/>
        <v/>
      </c>
      <c r="G382" s="14" t="str">
        <f t="shared" si="67"/>
        <v/>
      </c>
      <c r="H382" s="14" t="str">
        <f t="shared" si="68"/>
        <v/>
      </c>
      <c r="I382" s="14" t="str">
        <f t="shared" si="69"/>
        <v/>
      </c>
      <c r="J382" s="2"/>
      <c r="K382" s="15" t="str">
        <f t="shared" si="70"/>
        <v/>
      </c>
      <c r="L382" s="24" t="str">
        <f t="shared" si="75"/>
        <v/>
      </c>
      <c r="M382" s="15" t="str">
        <f t="shared" si="71"/>
        <v/>
      </c>
      <c r="N382" s="24" t="str">
        <f t="shared" si="76"/>
        <v/>
      </c>
      <c r="O382" s="15" t="str">
        <f t="shared" si="77"/>
        <v/>
      </c>
    </row>
    <row r="383" spans="2:15" ht="15" customHeight="1" x14ac:dyDescent="0.3">
      <c r="B383" s="3" t="str">
        <f t="shared" si="72"/>
        <v/>
      </c>
      <c r="C383" s="10" t="str">
        <f t="shared" si="73"/>
        <v/>
      </c>
      <c r="D383" s="14" t="str">
        <f t="shared" si="74"/>
        <v/>
      </c>
      <c r="E383" s="14" t="str">
        <f t="shared" si="65"/>
        <v/>
      </c>
      <c r="F383" s="14" t="str">
        <f t="shared" si="66"/>
        <v/>
      </c>
      <c r="G383" s="14" t="str">
        <f t="shared" si="67"/>
        <v/>
      </c>
      <c r="H383" s="14" t="str">
        <f t="shared" si="68"/>
        <v/>
      </c>
      <c r="I383" s="14" t="str">
        <f t="shared" si="69"/>
        <v/>
      </c>
      <c r="J383" s="2"/>
      <c r="K383" s="15" t="str">
        <f t="shared" si="70"/>
        <v/>
      </c>
      <c r="L383" s="24" t="str">
        <f t="shared" si="75"/>
        <v/>
      </c>
      <c r="M383" s="15" t="str">
        <f t="shared" si="71"/>
        <v/>
      </c>
      <c r="N383" s="24" t="str">
        <f t="shared" si="76"/>
        <v/>
      </c>
      <c r="O383" s="15" t="str">
        <f t="shared" si="77"/>
        <v/>
      </c>
    </row>
    <row r="384" spans="2:15" ht="15" customHeight="1" x14ac:dyDescent="0.3">
      <c r="B384" s="3" t="str">
        <f t="shared" si="72"/>
        <v/>
      </c>
      <c r="C384" s="10" t="str">
        <f t="shared" si="73"/>
        <v/>
      </c>
      <c r="D384" s="14" t="str">
        <f t="shared" si="74"/>
        <v/>
      </c>
      <c r="E384" s="14" t="str">
        <f t="shared" si="65"/>
        <v/>
      </c>
      <c r="F384" s="14" t="str">
        <f t="shared" si="66"/>
        <v/>
      </c>
      <c r="G384" s="14" t="str">
        <f t="shared" si="67"/>
        <v/>
      </c>
      <c r="H384" s="14" t="str">
        <f t="shared" si="68"/>
        <v/>
      </c>
      <c r="I384" s="14" t="str">
        <f t="shared" si="69"/>
        <v/>
      </c>
      <c r="J384" s="2"/>
      <c r="K384" s="15" t="str">
        <f t="shared" si="70"/>
        <v/>
      </c>
      <c r="L384" s="24" t="str">
        <f t="shared" si="75"/>
        <v/>
      </c>
      <c r="M384" s="15" t="str">
        <f t="shared" si="71"/>
        <v/>
      </c>
      <c r="N384" s="24" t="str">
        <f t="shared" si="76"/>
        <v/>
      </c>
      <c r="O384" s="15" t="str">
        <f t="shared" si="77"/>
        <v/>
      </c>
    </row>
    <row r="385" spans="2:15" ht="15" customHeight="1" x14ac:dyDescent="0.3">
      <c r="B385" s="3" t="str">
        <f t="shared" si="72"/>
        <v/>
      </c>
      <c r="C385" s="10" t="str">
        <f t="shared" si="73"/>
        <v/>
      </c>
      <c r="D385" s="14" t="str">
        <f t="shared" si="74"/>
        <v/>
      </c>
      <c r="E385" s="14" t="str">
        <f t="shared" si="65"/>
        <v/>
      </c>
      <c r="F385" s="14" t="str">
        <f t="shared" si="66"/>
        <v/>
      </c>
      <c r="G385" s="14" t="str">
        <f t="shared" si="67"/>
        <v/>
      </c>
      <c r="H385" s="14" t="str">
        <f t="shared" si="68"/>
        <v/>
      </c>
      <c r="I385" s="14" t="str">
        <f t="shared" si="69"/>
        <v/>
      </c>
      <c r="J385" s="2"/>
      <c r="K385" s="15" t="str">
        <f t="shared" si="70"/>
        <v/>
      </c>
      <c r="L385" s="24" t="str">
        <f t="shared" si="75"/>
        <v/>
      </c>
      <c r="M385" s="15" t="str">
        <f t="shared" si="71"/>
        <v/>
      </c>
      <c r="N385" s="24" t="str">
        <f t="shared" si="76"/>
        <v/>
      </c>
      <c r="O385" s="15" t="str">
        <f t="shared" si="77"/>
        <v/>
      </c>
    </row>
    <row r="386" spans="2:15" ht="15" customHeight="1" x14ac:dyDescent="0.3">
      <c r="B386" s="3" t="str">
        <f t="shared" si="72"/>
        <v/>
      </c>
      <c r="C386" s="10" t="str">
        <f t="shared" si="73"/>
        <v/>
      </c>
      <c r="D386" s="14" t="str">
        <f t="shared" si="74"/>
        <v/>
      </c>
      <c r="E386" s="14" t="str">
        <f t="shared" si="65"/>
        <v/>
      </c>
      <c r="F386" s="14" t="str">
        <f t="shared" si="66"/>
        <v/>
      </c>
      <c r="G386" s="14" t="str">
        <f t="shared" si="67"/>
        <v/>
      </c>
      <c r="H386" s="14" t="str">
        <f t="shared" si="68"/>
        <v/>
      </c>
      <c r="I386" s="14" t="str">
        <f t="shared" si="69"/>
        <v/>
      </c>
      <c r="J386" s="2"/>
      <c r="K386" s="15" t="str">
        <f t="shared" si="70"/>
        <v/>
      </c>
      <c r="L386" s="24" t="str">
        <f t="shared" si="75"/>
        <v/>
      </c>
      <c r="M386" s="15" t="str">
        <f t="shared" si="71"/>
        <v/>
      </c>
      <c r="N386" s="24" t="str">
        <f t="shared" si="76"/>
        <v/>
      </c>
      <c r="O386" s="15" t="str">
        <f t="shared" si="77"/>
        <v/>
      </c>
    </row>
    <row r="387" spans="2:15" ht="15" customHeight="1" x14ac:dyDescent="0.3">
      <c r="B387" s="3" t="str">
        <f t="shared" si="72"/>
        <v/>
      </c>
      <c r="C387" s="10" t="str">
        <f t="shared" si="73"/>
        <v/>
      </c>
      <c r="D387" s="14" t="str">
        <f t="shared" si="74"/>
        <v/>
      </c>
      <c r="E387" s="14" t="str">
        <f t="shared" si="65"/>
        <v/>
      </c>
      <c r="F387" s="14" t="str">
        <f t="shared" si="66"/>
        <v/>
      </c>
      <c r="G387" s="14" t="str">
        <f t="shared" si="67"/>
        <v/>
      </c>
      <c r="H387" s="14" t="str">
        <f t="shared" si="68"/>
        <v/>
      </c>
      <c r="I387" s="14" t="str">
        <f t="shared" si="69"/>
        <v/>
      </c>
      <c r="J387" s="2"/>
      <c r="K387" s="15" t="str">
        <f t="shared" si="70"/>
        <v/>
      </c>
      <c r="L387" s="24" t="str">
        <f t="shared" si="75"/>
        <v/>
      </c>
      <c r="M387" s="15" t="str">
        <f t="shared" si="71"/>
        <v/>
      </c>
      <c r="N387" s="24" t="str">
        <f t="shared" si="76"/>
        <v/>
      </c>
      <c r="O387" s="15" t="str">
        <f t="shared" si="77"/>
        <v/>
      </c>
    </row>
    <row r="388" spans="2:15" ht="15" customHeight="1" x14ac:dyDescent="0.3">
      <c r="B388" s="3" t="str">
        <f t="shared" si="72"/>
        <v/>
      </c>
      <c r="C388" s="10" t="str">
        <f t="shared" si="73"/>
        <v/>
      </c>
      <c r="D388" s="14" t="str">
        <f t="shared" si="74"/>
        <v/>
      </c>
      <c r="E388" s="14" t="str">
        <f t="shared" si="65"/>
        <v/>
      </c>
      <c r="F388" s="14" t="str">
        <f t="shared" si="66"/>
        <v/>
      </c>
      <c r="G388" s="14" t="str">
        <f t="shared" si="67"/>
        <v/>
      </c>
      <c r="H388" s="14" t="str">
        <f t="shared" si="68"/>
        <v/>
      </c>
      <c r="I388" s="14" t="str">
        <f t="shared" si="69"/>
        <v/>
      </c>
      <c r="J388" s="2"/>
      <c r="K388" s="15" t="str">
        <f t="shared" si="70"/>
        <v/>
      </c>
      <c r="L388" s="24" t="str">
        <f t="shared" si="75"/>
        <v/>
      </c>
      <c r="M388" s="15" t="str">
        <f t="shared" si="71"/>
        <v/>
      </c>
      <c r="N388" s="24" t="str">
        <f t="shared" si="76"/>
        <v/>
      </c>
      <c r="O388" s="15" t="str">
        <f t="shared" si="77"/>
        <v/>
      </c>
    </row>
    <row r="389" spans="2:15" ht="15" customHeight="1" x14ac:dyDescent="0.3">
      <c r="B389" s="3" t="str">
        <f t="shared" si="72"/>
        <v/>
      </c>
      <c r="C389" s="10" t="str">
        <f t="shared" si="73"/>
        <v/>
      </c>
      <c r="D389" s="14" t="str">
        <f t="shared" si="74"/>
        <v/>
      </c>
      <c r="E389" s="14" t="str">
        <f t="shared" si="65"/>
        <v/>
      </c>
      <c r="F389" s="14" t="str">
        <f t="shared" si="66"/>
        <v/>
      </c>
      <c r="G389" s="14" t="str">
        <f t="shared" si="67"/>
        <v/>
      </c>
      <c r="H389" s="14" t="str">
        <f t="shared" si="68"/>
        <v/>
      </c>
      <c r="I389" s="14" t="str">
        <f t="shared" si="69"/>
        <v/>
      </c>
      <c r="J389" s="2"/>
      <c r="K389" s="15" t="str">
        <f t="shared" si="70"/>
        <v/>
      </c>
      <c r="L389" s="24" t="str">
        <f t="shared" si="75"/>
        <v/>
      </c>
      <c r="M389" s="15" t="str">
        <f t="shared" si="71"/>
        <v/>
      </c>
      <c r="N389" s="24" t="str">
        <f t="shared" si="76"/>
        <v/>
      </c>
      <c r="O389" s="15" t="str">
        <f t="shared" si="77"/>
        <v/>
      </c>
    </row>
    <row r="390" spans="2:15" ht="15" customHeight="1" x14ac:dyDescent="0.3">
      <c r="B390" s="3" t="str">
        <f t="shared" si="72"/>
        <v/>
      </c>
      <c r="C390" s="10" t="str">
        <f t="shared" si="73"/>
        <v/>
      </c>
      <c r="D390" s="14" t="str">
        <f t="shared" si="74"/>
        <v/>
      </c>
      <c r="E390" s="14" t="str">
        <f t="shared" si="65"/>
        <v/>
      </c>
      <c r="F390" s="14" t="str">
        <f t="shared" si="66"/>
        <v/>
      </c>
      <c r="G390" s="14" t="str">
        <f t="shared" si="67"/>
        <v/>
      </c>
      <c r="H390" s="14" t="str">
        <f t="shared" si="68"/>
        <v/>
      </c>
      <c r="I390" s="14" t="str">
        <f t="shared" si="69"/>
        <v/>
      </c>
      <c r="J390" s="2"/>
      <c r="K390" s="15" t="str">
        <f t="shared" si="70"/>
        <v/>
      </c>
      <c r="L390" s="24" t="str">
        <f t="shared" si="75"/>
        <v/>
      </c>
      <c r="M390" s="15" t="str">
        <f t="shared" si="71"/>
        <v/>
      </c>
      <c r="N390" s="24" t="str">
        <f t="shared" si="76"/>
        <v/>
      </c>
      <c r="O390" s="15" t="str">
        <f t="shared" si="77"/>
        <v/>
      </c>
    </row>
    <row r="391" spans="2:15" ht="15" customHeight="1" x14ac:dyDescent="0.3">
      <c r="B391" s="3" t="str">
        <f t="shared" si="72"/>
        <v/>
      </c>
      <c r="C391" s="10" t="str">
        <f t="shared" si="73"/>
        <v/>
      </c>
      <c r="D391" s="14" t="str">
        <f t="shared" si="74"/>
        <v/>
      </c>
      <c r="E391" s="14" t="str">
        <f t="shared" si="65"/>
        <v/>
      </c>
      <c r="F391" s="14" t="str">
        <f t="shared" si="66"/>
        <v/>
      </c>
      <c r="G391" s="14" t="str">
        <f t="shared" si="67"/>
        <v/>
      </c>
      <c r="H391" s="14" t="str">
        <f t="shared" si="68"/>
        <v/>
      </c>
      <c r="I391" s="14" t="str">
        <f t="shared" si="69"/>
        <v/>
      </c>
      <c r="J391" s="2"/>
      <c r="K391" s="15" t="str">
        <f t="shared" si="70"/>
        <v/>
      </c>
      <c r="L391" s="24" t="str">
        <f t="shared" si="75"/>
        <v/>
      </c>
      <c r="M391" s="15" t="str">
        <f t="shared" si="71"/>
        <v/>
      </c>
      <c r="N391" s="24" t="str">
        <f t="shared" si="76"/>
        <v/>
      </c>
      <c r="O391" s="15" t="str">
        <f t="shared" si="77"/>
        <v/>
      </c>
    </row>
    <row r="392" spans="2:15" ht="15" customHeight="1" x14ac:dyDescent="0.3">
      <c r="B392" s="3" t="str">
        <f t="shared" si="72"/>
        <v/>
      </c>
      <c r="C392" s="10" t="str">
        <f t="shared" si="73"/>
        <v/>
      </c>
      <c r="D392" s="14" t="str">
        <f t="shared" si="74"/>
        <v/>
      </c>
      <c r="E392" s="14" t="str">
        <f t="shared" si="65"/>
        <v/>
      </c>
      <c r="F392" s="14" t="str">
        <f t="shared" si="66"/>
        <v/>
      </c>
      <c r="G392" s="14" t="str">
        <f t="shared" si="67"/>
        <v/>
      </c>
      <c r="H392" s="14" t="str">
        <f t="shared" si="68"/>
        <v/>
      </c>
      <c r="I392" s="14" t="str">
        <f t="shared" si="69"/>
        <v/>
      </c>
      <c r="J392" s="2"/>
      <c r="K392" s="15" t="str">
        <f t="shared" si="70"/>
        <v/>
      </c>
      <c r="L392" s="24" t="str">
        <f t="shared" si="75"/>
        <v/>
      </c>
      <c r="M392" s="15" t="str">
        <f t="shared" si="71"/>
        <v/>
      </c>
      <c r="N392" s="24" t="str">
        <f t="shared" si="76"/>
        <v/>
      </c>
      <c r="O392" s="15" t="str">
        <f t="shared" si="77"/>
        <v/>
      </c>
    </row>
    <row r="393" spans="2:15" ht="15" customHeight="1" x14ac:dyDescent="0.3">
      <c r="B393" s="3" t="str">
        <f t="shared" si="72"/>
        <v/>
      </c>
      <c r="C393" s="10" t="str">
        <f t="shared" si="73"/>
        <v/>
      </c>
      <c r="D393" s="14" t="str">
        <f t="shared" si="74"/>
        <v/>
      </c>
      <c r="E393" s="14" t="str">
        <f t="shared" si="65"/>
        <v/>
      </c>
      <c r="F393" s="14" t="str">
        <f t="shared" si="66"/>
        <v/>
      </c>
      <c r="G393" s="14" t="str">
        <f t="shared" si="67"/>
        <v/>
      </c>
      <c r="H393" s="14" t="str">
        <f t="shared" si="68"/>
        <v/>
      </c>
      <c r="I393" s="14" t="str">
        <f t="shared" si="69"/>
        <v/>
      </c>
      <c r="J393" s="2"/>
      <c r="K393" s="15" t="str">
        <f t="shared" si="70"/>
        <v/>
      </c>
      <c r="L393" s="24" t="str">
        <f t="shared" si="75"/>
        <v/>
      </c>
      <c r="M393" s="15" t="str">
        <f t="shared" si="71"/>
        <v/>
      </c>
      <c r="N393" s="24" t="str">
        <f t="shared" si="76"/>
        <v/>
      </c>
      <c r="O393" s="15" t="str">
        <f t="shared" si="77"/>
        <v/>
      </c>
    </row>
    <row r="394" spans="2:15" ht="15" customHeight="1" x14ac:dyDescent="0.3">
      <c r="B394" s="3" t="str">
        <f t="shared" si="72"/>
        <v/>
      </c>
      <c r="C394" s="10" t="str">
        <f t="shared" si="73"/>
        <v/>
      </c>
      <c r="D394" s="14" t="str">
        <f t="shared" si="74"/>
        <v/>
      </c>
      <c r="E394" s="14" t="str">
        <f t="shared" si="65"/>
        <v/>
      </c>
      <c r="F394" s="14" t="str">
        <f t="shared" si="66"/>
        <v/>
      </c>
      <c r="G394" s="14" t="str">
        <f t="shared" si="67"/>
        <v/>
      </c>
      <c r="H394" s="14" t="str">
        <f t="shared" si="68"/>
        <v/>
      </c>
      <c r="I394" s="14" t="str">
        <f t="shared" si="69"/>
        <v/>
      </c>
      <c r="J394" s="2"/>
      <c r="K394" s="15" t="str">
        <f t="shared" si="70"/>
        <v/>
      </c>
      <c r="L394" s="24" t="str">
        <f t="shared" si="75"/>
        <v/>
      </c>
      <c r="M394" s="15" t="str">
        <f t="shared" si="71"/>
        <v/>
      </c>
      <c r="N394" s="24" t="str">
        <f t="shared" si="76"/>
        <v/>
      </c>
      <c r="O394" s="15" t="str">
        <f t="shared" si="77"/>
        <v/>
      </c>
    </row>
    <row r="395" spans="2:15" ht="15" customHeight="1" x14ac:dyDescent="0.3">
      <c r="B395" s="3" t="str">
        <f t="shared" si="72"/>
        <v/>
      </c>
      <c r="C395" s="10" t="str">
        <f t="shared" si="73"/>
        <v/>
      </c>
      <c r="D395" s="14" t="str">
        <f t="shared" si="74"/>
        <v/>
      </c>
      <c r="E395" s="14" t="str">
        <f t="shared" si="65"/>
        <v/>
      </c>
      <c r="F395" s="14" t="str">
        <f t="shared" si="66"/>
        <v/>
      </c>
      <c r="G395" s="14" t="str">
        <f t="shared" si="67"/>
        <v/>
      </c>
      <c r="H395" s="14" t="str">
        <f t="shared" si="68"/>
        <v/>
      </c>
      <c r="I395" s="14" t="str">
        <f t="shared" si="69"/>
        <v/>
      </c>
      <c r="J395" s="2"/>
      <c r="K395" s="15" t="str">
        <f t="shared" si="70"/>
        <v/>
      </c>
      <c r="L395" s="24" t="str">
        <f t="shared" si="75"/>
        <v/>
      </c>
      <c r="M395" s="15" t="str">
        <f t="shared" si="71"/>
        <v/>
      </c>
      <c r="N395" s="24" t="str">
        <f t="shared" si="76"/>
        <v/>
      </c>
      <c r="O395" s="15" t="str">
        <f t="shared" si="77"/>
        <v/>
      </c>
    </row>
    <row r="396" spans="2:15" ht="15" customHeight="1" x14ac:dyDescent="0.3">
      <c r="B396" s="3" t="str">
        <f t="shared" si="72"/>
        <v/>
      </c>
      <c r="C396" s="10" t="str">
        <f t="shared" si="73"/>
        <v/>
      </c>
      <c r="D396" s="14" t="str">
        <f t="shared" si="74"/>
        <v/>
      </c>
      <c r="E396" s="14" t="str">
        <f t="shared" si="65"/>
        <v/>
      </c>
      <c r="F396" s="14" t="str">
        <f t="shared" si="66"/>
        <v/>
      </c>
      <c r="G396" s="14" t="str">
        <f t="shared" si="67"/>
        <v/>
      </c>
      <c r="H396" s="14" t="str">
        <f t="shared" si="68"/>
        <v/>
      </c>
      <c r="I396" s="14" t="str">
        <f t="shared" si="69"/>
        <v/>
      </c>
      <c r="J396" s="2"/>
      <c r="K396" s="15" t="str">
        <f t="shared" si="70"/>
        <v/>
      </c>
      <c r="L396" s="24" t="str">
        <f t="shared" si="75"/>
        <v/>
      </c>
      <c r="M396" s="15" t="str">
        <f t="shared" si="71"/>
        <v/>
      </c>
      <c r="N396" s="24" t="str">
        <f t="shared" si="76"/>
        <v/>
      </c>
      <c r="O396" s="15" t="str">
        <f t="shared" si="77"/>
        <v/>
      </c>
    </row>
    <row r="397" spans="2:15" ht="15" customHeight="1" x14ac:dyDescent="0.3">
      <c r="B397" s="3" t="str">
        <f t="shared" si="72"/>
        <v/>
      </c>
      <c r="C397" s="10" t="str">
        <f t="shared" si="73"/>
        <v/>
      </c>
      <c r="D397" s="14" t="str">
        <f t="shared" si="74"/>
        <v/>
      </c>
      <c r="E397" s="14" t="str">
        <f t="shared" si="65"/>
        <v/>
      </c>
      <c r="F397" s="14" t="str">
        <f t="shared" si="66"/>
        <v/>
      </c>
      <c r="G397" s="14" t="str">
        <f t="shared" si="67"/>
        <v/>
      </c>
      <c r="H397" s="14" t="str">
        <f t="shared" si="68"/>
        <v/>
      </c>
      <c r="I397" s="14" t="str">
        <f t="shared" si="69"/>
        <v/>
      </c>
      <c r="J397" s="2"/>
      <c r="K397" s="15" t="str">
        <f t="shared" si="70"/>
        <v/>
      </c>
      <c r="L397" s="24" t="str">
        <f t="shared" si="75"/>
        <v/>
      </c>
      <c r="M397" s="15" t="str">
        <f t="shared" si="71"/>
        <v/>
      </c>
      <c r="N397" s="24" t="str">
        <f t="shared" si="76"/>
        <v/>
      </c>
      <c r="O397" s="15" t="str">
        <f t="shared" si="77"/>
        <v/>
      </c>
    </row>
    <row r="398" spans="2:15" ht="15" customHeight="1" x14ac:dyDescent="0.3">
      <c r="B398" s="3" t="str">
        <f t="shared" si="72"/>
        <v/>
      </c>
      <c r="C398" s="10" t="str">
        <f t="shared" si="73"/>
        <v/>
      </c>
      <c r="D398" s="14" t="str">
        <f t="shared" si="74"/>
        <v/>
      </c>
      <c r="E398" s="14" t="str">
        <f t="shared" si="65"/>
        <v/>
      </c>
      <c r="F398" s="14" t="str">
        <f t="shared" si="66"/>
        <v/>
      </c>
      <c r="G398" s="14" t="str">
        <f t="shared" si="67"/>
        <v/>
      </c>
      <c r="H398" s="14" t="str">
        <f t="shared" si="68"/>
        <v/>
      </c>
      <c r="I398" s="14" t="str">
        <f t="shared" si="69"/>
        <v/>
      </c>
      <c r="J398" s="2"/>
      <c r="K398" s="15" t="str">
        <f t="shared" si="70"/>
        <v/>
      </c>
      <c r="L398" s="24" t="str">
        <f t="shared" si="75"/>
        <v/>
      </c>
      <c r="M398" s="15" t="str">
        <f t="shared" si="71"/>
        <v/>
      </c>
      <c r="N398" s="24" t="str">
        <f t="shared" si="76"/>
        <v/>
      </c>
      <c r="O398" s="15" t="str">
        <f t="shared" si="77"/>
        <v/>
      </c>
    </row>
    <row r="399" spans="2:15" ht="15" customHeight="1" x14ac:dyDescent="0.3">
      <c r="B399" s="3" t="str">
        <f t="shared" si="72"/>
        <v/>
      </c>
      <c r="C399" s="10" t="str">
        <f t="shared" si="73"/>
        <v/>
      </c>
      <c r="D399" s="14" t="str">
        <f t="shared" si="74"/>
        <v/>
      </c>
      <c r="E399" s="14" t="str">
        <f t="shared" si="65"/>
        <v/>
      </c>
      <c r="F399" s="14" t="str">
        <f t="shared" si="66"/>
        <v/>
      </c>
      <c r="G399" s="14" t="str">
        <f t="shared" si="67"/>
        <v/>
      </c>
      <c r="H399" s="14" t="str">
        <f t="shared" si="68"/>
        <v/>
      </c>
      <c r="I399" s="14" t="str">
        <f t="shared" si="69"/>
        <v/>
      </c>
      <c r="J399" s="2"/>
      <c r="K399" s="15" t="str">
        <f t="shared" si="70"/>
        <v/>
      </c>
      <c r="L399" s="24" t="str">
        <f t="shared" si="75"/>
        <v/>
      </c>
      <c r="M399" s="15" t="str">
        <f t="shared" si="71"/>
        <v/>
      </c>
      <c r="N399" s="24" t="str">
        <f t="shared" si="76"/>
        <v/>
      </c>
      <c r="O399" s="15" t="str">
        <f t="shared" si="77"/>
        <v/>
      </c>
    </row>
    <row r="400" spans="2:15" ht="15" customHeight="1" x14ac:dyDescent="0.3">
      <c r="B400" s="3" t="str">
        <f t="shared" si="72"/>
        <v/>
      </c>
      <c r="C400" s="10" t="str">
        <f t="shared" si="73"/>
        <v/>
      </c>
      <c r="D400" s="14" t="str">
        <f t="shared" si="74"/>
        <v/>
      </c>
      <c r="E400" s="14" t="str">
        <f t="shared" si="65"/>
        <v/>
      </c>
      <c r="F400" s="14" t="str">
        <f t="shared" si="66"/>
        <v/>
      </c>
      <c r="G400" s="14" t="str">
        <f t="shared" si="67"/>
        <v/>
      </c>
      <c r="H400" s="14" t="str">
        <f t="shared" si="68"/>
        <v/>
      </c>
      <c r="I400" s="14" t="str">
        <f t="shared" si="69"/>
        <v/>
      </c>
      <c r="J400" s="2"/>
      <c r="K400" s="15" t="str">
        <f t="shared" si="70"/>
        <v/>
      </c>
      <c r="L400" s="24" t="str">
        <f t="shared" si="75"/>
        <v/>
      </c>
      <c r="M400" s="15" t="str">
        <f t="shared" si="71"/>
        <v/>
      </c>
      <c r="N400" s="24" t="str">
        <f t="shared" si="76"/>
        <v/>
      </c>
      <c r="O400" s="15" t="str">
        <f t="shared" si="77"/>
        <v/>
      </c>
    </row>
    <row r="401" spans="2:15" ht="15" customHeight="1" x14ac:dyDescent="0.3">
      <c r="B401" s="3" t="str">
        <f t="shared" si="72"/>
        <v/>
      </c>
      <c r="C401" s="10" t="str">
        <f t="shared" si="73"/>
        <v/>
      </c>
      <c r="D401" s="14" t="str">
        <f t="shared" si="74"/>
        <v/>
      </c>
      <c r="E401" s="14" t="str">
        <f t="shared" si="65"/>
        <v/>
      </c>
      <c r="F401" s="14" t="str">
        <f t="shared" si="66"/>
        <v/>
      </c>
      <c r="G401" s="14" t="str">
        <f t="shared" si="67"/>
        <v/>
      </c>
      <c r="H401" s="14" t="str">
        <f t="shared" si="68"/>
        <v/>
      </c>
      <c r="I401" s="14" t="str">
        <f t="shared" si="69"/>
        <v/>
      </c>
      <c r="J401" s="2"/>
      <c r="K401" s="15" t="str">
        <f t="shared" si="70"/>
        <v/>
      </c>
      <c r="L401" s="24" t="str">
        <f t="shared" si="75"/>
        <v/>
      </c>
      <c r="M401" s="15" t="str">
        <f t="shared" si="71"/>
        <v/>
      </c>
      <c r="N401" s="24" t="str">
        <f t="shared" si="76"/>
        <v/>
      </c>
      <c r="O401" s="15" t="str">
        <f t="shared" si="77"/>
        <v/>
      </c>
    </row>
    <row r="402" spans="2:15" ht="15" customHeight="1" x14ac:dyDescent="0.3">
      <c r="B402" s="3" t="str">
        <f t="shared" si="72"/>
        <v/>
      </c>
      <c r="C402" s="10" t="str">
        <f t="shared" si="73"/>
        <v/>
      </c>
      <c r="D402" s="14" t="str">
        <f t="shared" si="74"/>
        <v/>
      </c>
      <c r="E402" s="14" t="str">
        <f t="shared" si="65"/>
        <v/>
      </c>
      <c r="F402" s="14" t="str">
        <f t="shared" si="66"/>
        <v/>
      </c>
      <c r="G402" s="14" t="str">
        <f t="shared" si="67"/>
        <v/>
      </c>
      <c r="H402" s="14" t="str">
        <f t="shared" si="68"/>
        <v/>
      </c>
      <c r="I402" s="14" t="str">
        <f t="shared" si="69"/>
        <v/>
      </c>
      <c r="J402" s="2"/>
      <c r="K402" s="15" t="str">
        <f t="shared" si="70"/>
        <v/>
      </c>
      <c r="L402" s="24" t="str">
        <f t="shared" si="75"/>
        <v/>
      </c>
      <c r="M402" s="15" t="str">
        <f t="shared" si="71"/>
        <v/>
      </c>
      <c r="N402" s="24" t="str">
        <f t="shared" si="76"/>
        <v/>
      </c>
      <c r="O402" s="15" t="str">
        <f t="shared" si="77"/>
        <v/>
      </c>
    </row>
    <row r="403" spans="2:15" ht="15" customHeight="1" x14ac:dyDescent="0.3">
      <c r="B403" s="3" t="str">
        <f t="shared" si="72"/>
        <v/>
      </c>
      <c r="C403" s="10" t="str">
        <f t="shared" si="73"/>
        <v/>
      </c>
      <c r="D403" s="14" t="str">
        <f t="shared" si="74"/>
        <v/>
      </c>
      <c r="E403" s="14" t="str">
        <f t="shared" si="65"/>
        <v/>
      </c>
      <c r="F403" s="14" t="str">
        <f t="shared" si="66"/>
        <v/>
      </c>
      <c r="G403" s="14" t="str">
        <f t="shared" si="67"/>
        <v/>
      </c>
      <c r="H403" s="14" t="str">
        <f t="shared" si="68"/>
        <v/>
      </c>
      <c r="I403" s="14" t="str">
        <f t="shared" si="69"/>
        <v/>
      </c>
      <c r="J403" s="2"/>
      <c r="K403" s="15" t="str">
        <f t="shared" si="70"/>
        <v/>
      </c>
      <c r="L403" s="24" t="str">
        <f t="shared" si="75"/>
        <v/>
      </c>
      <c r="M403" s="15" t="str">
        <f t="shared" si="71"/>
        <v/>
      </c>
      <c r="N403" s="24" t="str">
        <f t="shared" si="76"/>
        <v/>
      </c>
      <c r="O403" s="15" t="str">
        <f t="shared" si="77"/>
        <v/>
      </c>
    </row>
    <row r="404" spans="2:15" ht="15" customHeight="1" x14ac:dyDescent="0.3">
      <c r="B404" s="3" t="str">
        <f t="shared" si="72"/>
        <v/>
      </c>
      <c r="C404" s="10" t="str">
        <f t="shared" si="73"/>
        <v/>
      </c>
      <c r="D404" s="14" t="str">
        <f t="shared" si="74"/>
        <v/>
      </c>
      <c r="E404" s="14" t="str">
        <f t="shared" ref="E404:E467" si="78">IF(OR(B404="",B404&lt;=0,$D$10=0),"",H404-F404)</f>
        <v/>
      </c>
      <c r="F404" s="14" t="str">
        <f t="shared" ref="F404:F467" si="79">IF(OR(B404="",$D$10=0),"",D404*$D$12/12)</f>
        <v/>
      </c>
      <c r="G404" s="14" t="str">
        <f t="shared" ref="G404:G467" si="80">IF(B404&lt;&gt;"",$D$10*$D$14/12,"")</f>
        <v/>
      </c>
      <c r="H404" s="14" t="str">
        <f t="shared" ref="H404:H467" si="81">IF(OR(B404="",B404&lt;=0,$D$10=0),"",I404-G404)</f>
        <v/>
      </c>
      <c r="I404" s="14" t="str">
        <f t="shared" ref="I404:I467" si="82">IF(OR(B404="",B404&lt;=0,$D$10=0),"",$I$6)</f>
        <v/>
      </c>
      <c r="J404" s="2"/>
      <c r="K404" s="15" t="str">
        <f t="shared" ref="K404:K467" si="83">IF(OR(B404="",B404&lt;=0,$D$10=0),"",L404/$D$10)</f>
        <v/>
      </c>
      <c r="L404" s="24" t="str">
        <f t="shared" si="75"/>
        <v/>
      </c>
      <c r="M404" s="15" t="str">
        <f t="shared" ref="M404:M467" si="84">IF(OR(B404="",B404&lt;=0,$D$10=0),"",N404/$I$9)</f>
        <v/>
      </c>
      <c r="N404" s="24" t="str">
        <f t="shared" si="76"/>
        <v/>
      </c>
      <c r="O404" s="15" t="str">
        <f t="shared" si="77"/>
        <v/>
      </c>
    </row>
    <row r="405" spans="2:15" ht="15" customHeight="1" x14ac:dyDescent="0.3">
      <c r="B405" s="3" t="str">
        <f t="shared" ref="B405:B468" si="85">IF($D$8&gt;=ROW()-19,ROW()-19,"")</f>
        <v/>
      </c>
      <c r="C405" s="10" t="str">
        <f t="shared" ref="C405:C468" si="86">IF(B405&lt;&gt;"",EDATE(C404,1),"")</f>
        <v/>
      </c>
      <c r="D405" s="14" t="str">
        <f t="shared" ref="D405:D468" si="87">IF(B405="","",IF(E404="","",D404-E404))</f>
        <v/>
      </c>
      <c r="E405" s="14" t="str">
        <f t="shared" si="78"/>
        <v/>
      </c>
      <c r="F405" s="14" t="str">
        <f t="shared" si="79"/>
        <v/>
      </c>
      <c r="G405" s="14" t="str">
        <f t="shared" si="80"/>
        <v/>
      </c>
      <c r="H405" s="14" t="str">
        <f t="shared" si="81"/>
        <v/>
      </c>
      <c r="I405" s="14" t="str">
        <f t="shared" si="82"/>
        <v/>
      </c>
      <c r="J405" s="2"/>
      <c r="K405" s="15" t="str">
        <f t="shared" si="83"/>
        <v/>
      </c>
      <c r="L405" s="24" t="str">
        <f t="shared" ref="L405:L468" si="88">IF(OR(C405="",C405&lt;=0,$D$10=0),"",L404+E405)</f>
        <v/>
      </c>
      <c r="M405" s="15" t="str">
        <f t="shared" si="84"/>
        <v/>
      </c>
      <c r="N405" s="24" t="str">
        <f t="shared" ref="N405:N468" si="89">IF(OR(B405="",$D$10=0),"",N404+F405)</f>
        <v/>
      </c>
      <c r="O405" s="15" t="str">
        <f t="shared" ref="O405:O468" si="90">IF(OR(B405="",$D$10=0),"",N405/(L405+N405))</f>
        <v/>
      </c>
    </row>
    <row r="406" spans="2:15" ht="15" customHeight="1" x14ac:dyDescent="0.3">
      <c r="B406" s="3" t="str">
        <f t="shared" si="85"/>
        <v/>
      </c>
      <c r="C406" s="10" t="str">
        <f t="shared" si="86"/>
        <v/>
      </c>
      <c r="D406" s="14" t="str">
        <f t="shared" si="87"/>
        <v/>
      </c>
      <c r="E406" s="14" t="str">
        <f t="shared" si="78"/>
        <v/>
      </c>
      <c r="F406" s="14" t="str">
        <f t="shared" si="79"/>
        <v/>
      </c>
      <c r="G406" s="14" t="str">
        <f t="shared" si="80"/>
        <v/>
      </c>
      <c r="H406" s="14" t="str">
        <f t="shared" si="81"/>
        <v/>
      </c>
      <c r="I406" s="14" t="str">
        <f t="shared" si="82"/>
        <v/>
      </c>
      <c r="J406" s="2"/>
      <c r="K406" s="15" t="str">
        <f t="shared" si="83"/>
        <v/>
      </c>
      <c r="L406" s="24" t="str">
        <f t="shared" si="88"/>
        <v/>
      </c>
      <c r="M406" s="15" t="str">
        <f t="shared" si="84"/>
        <v/>
      </c>
      <c r="N406" s="24" t="str">
        <f t="shared" si="89"/>
        <v/>
      </c>
      <c r="O406" s="15" t="str">
        <f t="shared" si="90"/>
        <v/>
      </c>
    </row>
    <row r="407" spans="2:15" ht="15" customHeight="1" x14ac:dyDescent="0.3">
      <c r="B407" s="3" t="str">
        <f t="shared" si="85"/>
        <v/>
      </c>
      <c r="C407" s="10" t="str">
        <f t="shared" si="86"/>
        <v/>
      </c>
      <c r="D407" s="14" t="str">
        <f t="shared" si="87"/>
        <v/>
      </c>
      <c r="E407" s="14" t="str">
        <f t="shared" si="78"/>
        <v/>
      </c>
      <c r="F407" s="14" t="str">
        <f t="shared" si="79"/>
        <v/>
      </c>
      <c r="G407" s="14" t="str">
        <f t="shared" si="80"/>
        <v/>
      </c>
      <c r="H407" s="14" t="str">
        <f t="shared" si="81"/>
        <v/>
      </c>
      <c r="I407" s="14" t="str">
        <f t="shared" si="82"/>
        <v/>
      </c>
      <c r="J407" s="2"/>
      <c r="K407" s="15" t="str">
        <f t="shared" si="83"/>
        <v/>
      </c>
      <c r="L407" s="24" t="str">
        <f t="shared" si="88"/>
        <v/>
      </c>
      <c r="M407" s="15" t="str">
        <f t="shared" si="84"/>
        <v/>
      </c>
      <c r="N407" s="24" t="str">
        <f t="shared" si="89"/>
        <v/>
      </c>
      <c r="O407" s="15" t="str">
        <f t="shared" si="90"/>
        <v/>
      </c>
    </row>
    <row r="408" spans="2:15" ht="15" customHeight="1" x14ac:dyDescent="0.3">
      <c r="B408" s="3" t="str">
        <f t="shared" si="85"/>
        <v/>
      </c>
      <c r="C408" s="10" t="str">
        <f t="shared" si="86"/>
        <v/>
      </c>
      <c r="D408" s="14" t="str">
        <f t="shared" si="87"/>
        <v/>
      </c>
      <c r="E408" s="14" t="str">
        <f t="shared" si="78"/>
        <v/>
      </c>
      <c r="F408" s="14" t="str">
        <f t="shared" si="79"/>
        <v/>
      </c>
      <c r="G408" s="14" t="str">
        <f t="shared" si="80"/>
        <v/>
      </c>
      <c r="H408" s="14" t="str">
        <f t="shared" si="81"/>
        <v/>
      </c>
      <c r="I408" s="14" t="str">
        <f t="shared" si="82"/>
        <v/>
      </c>
      <c r="J408" s="2"/>
      <c r="K408" s="15" t="str">
        <f t="shared" si="83"/>
        <v/>
      </c>
      <c r="L408" s="24" t="str">
        <f t="shared" si="88"/>
        <v/>
      </c>
      <c r="M408" s="15" t="str">
        <f t="shared" si="84"/>
        <v/>
      </c>
      <c r="N408" s="24" t="str">
        <f t="shared" si="89"/>
        <v/>
      </c>
      <c r="O408" s="15" t="str">
        <f t="shared" si="90"/>
        <v/>
      </c>
    </row>
    <row r="409" spans="2:15" ht="15" customHeight="1" x14ac:dyDescent="0.3">
      <c r="B409" s="3" t="str">
        <f t="shared" si="85"/>
        <v/>
      </c>
      <c r="C409" s="10" t="str">
        <f t="shared" si="86"/>
        <v/>
      </c>
      <c r="D409" s="14" t="str">
        <f t="shared" si="87"/>
        <v/>
      </c>
      <c r="E409" s="14" t="str">
        <f t="shared" si="78"/>
        <v/>
      </c>
      <c r="F409" s="14" t="str">
        <f t="shared" si="79"/>
        <v/>
      </c>
      <c r="G409" s="14" t="str">
        <f t="shared" si="80"/>
        <v/>
      </c>
      <c r="H409" s="14" t="str">
        <f t="shared" si="81"/>
        <v/>
      </c>
      <c r="I409" s="14" t="str">
        <f t="shared" si="82"/>
        <v/>
      </c>
      <c r="J409" s="2"/>
      <c r="K409" s="15" t="str">
        <f t="shared" si="83"/>
        <v/>
      </c>
      <c r="L409" s="24" t="str">
        <f t="shared" si="88"/>
        <v/>
      </c>
      <c r="M409" s="15" t="str">
        <f t="shared" si="84"/>
        <v/>
      </c>
      <c r="N409" s="24" t="str">
        <f t="shared" si="89"/>
        <v/>
      </c>
      <c r="O409" s="15" t="str">
        <f t="shared" si="90"/>
        <v/>
      </c>
    </row>
    <row r="410" spans="2:15" ht="15" customHeight="1" x14ac:dyDescent="0.3">
      <c r="B410" s="3" t="str">
        <f t="shared" si="85"/>
        <v/>
      </c>
      <c r="C410" s="10" t="str">
        <f t="shared" si="86"/>
        <v/>
      </c>
      <c r="D410" s="14" t="str">
        <f t="shared" si="87"/>
        <v/>
      </c>
      <c r="E410" s="14" t="str">
        <f t="shared" si="78"/>
        <v/>
      </c>
      <c r="F410" s="14" t="str">
        <f t="shared" si="79"/>
        <v/>
      </c>
      <c r="G410" s="14" t="str">
        <f t="shared" si="80"/>
        <v/>
      </c>
      <c r="H410" s="14" t="str">
        <f t="shared" si="81"/>
        <v/>
      </c>
      <c r="I410" s="14" t="str">
        <f t="shared" si="82"/>
        <v/>
      </c>
      <c r="J410" s="2"/>
      <c r="K410" s="15" t="str">
        <f t="shared" si="83"/>
        <v/>
      </c>
      <c r="L410" s="24" t="str">
        <f t="shared" si="88"/>
        <v/>
      </c>
      <c r="M410" s="15" t="str">
        <f t="shared" si="84"/>
        <v/>
      </c>
      <c r="N410" s="24" t="str">
        <f t="shared" si="89"/>
        <v/>
      </c>
      <c r="O410" s="15" t="str">
        <f t="shared" si="90"/>
        <v/>
      </c>
    </row>
    <row r="411" spans="2:15" ht="15" customHeight="1" x14ac:dyDescent="0.3">
      <c r="B411" s="3" t="str">
        <f t="shared" si="85"/>
        <v/>
      </c>
      <c r="C411" s="10" t="str">
        <f t="shared" si="86"/>
        <v/>
      </c>
      <c r="D411" s="14" t="str">
        <f t="shared" si="87"/>
        <v/>
      </c>
      <c r="E411" s="14" t="str">
        <f t="shared" si="78"/>
        <v/>
      </c>
      <c r="F411" s="14" t="str">
        <f t="shared" si="79"/>
        <v/>
      </c>
      <c r="G411" s="14" t="str">
        <f t="shared" si="80"/>
        <v/>
      </c>
      <c r="H411" s="14" t="str">
        <f t="shared" si="81"/>
        <v/>
      </c>
      <c r="I411" s="14" t="str">
        <f t="shared" si="82"/>
        <v/>
      </c>
      <c r="J411" s="2"/>
      <c r="K411" s="15" t="str">
        <f t="shared" si="83"/>
        <v/>
      </c>
      <c r="L411" s="24" t="str">
        <f t="shared" si="88"/>
        <v/>
      </c>
      <c r="M411" s="15" t="str">
        <f t="shared" si="84"/>
        <v/>
      </c>
      <c r="N411" s="24" t="str">
        <f t="shared" si="89"/>
        <v/>
      </c>
      <c r="O411" s="15" t="str">
        <f t="shared" si="90"/>
        <v/>
      </c>
    </row>
    <row r="412" spans="2:15" ht="15" customHeight="1" x14ac:dyDescent="0.3">
      <c r="B412" s="3" t="str">
        <f t="shared" si="85"/>
        <v/>
      </c>
      <c r="C412" s="10" t="str">
        <f t="shared" si="86"/>
        <v/>
      </c>
      <c r="D412" s="14" t="str">
        <f t="shared" si="87"/>
        <v/>
      </c>
      <c r="E412" s="14" t="str">
        <f t="shared" si="78"/>
        <v/>
      </c>
      <c r="F412" s="14" t="str">
        <f t="shared" si="79"/>
        <v/>
      </c>
      <c r="G412" s="14" t="str">
        <f t="shared" si="80"/>
        <v/>
      </c>
      <c r="H412" s="14" t="str">
        <f t="shared" si="81"/>
        <v/>
      </c>
      <c r="I412" s="14" t="str">
        <f t="shared" si="82"/>
        <v/>
      </c>
      <c r="J412" s="2"/>
      <c r="K412" s="15" t="str">
        <f t="shared" si="83"/>
        <v/>
      </c>
      <c r="L412" s="24" t="str">
        <f t="shared" si="88"/>
        <v/>
      </c>
      <c r="M412" s="15" t="str">
        <f t="shared" si="84"/>
        <v/>
      </c>
      <c r="N412" s="24" t="str">
        <f t="shared" si="89"/>
        <v/>
      </c>
      <c r="O412" s="15" t="str">
        <f t="shared" si="90"/>
        <v/>
      </c>
    </row>
    <row r="413" spans="2:15" ht="15" customHeight="1" x14ac:dyDescent="0.3">
      <c r="B413" s="3" t="str">
        <f t="shared" si="85"/>
        <v/>
      </c>
      <c r="C413" s="10" t="str">
        <f t="shared" si="86"/>
        <v/>
      </c>
      <c r="D413" s="14" t="str">
        <f t="shared" si="87"/>
        <v/>
      </c>
      <c r="E413" s="14" t="str">
        <f t="shared" si="78"/>
        <v/>
      </c>
      <c r="F413" s="14" t="str">
        <f t="shared" si="79"/>
        <v/>
      </c>
      <c r="G413" s="14" t="str">
        <f t="shared" si="80"/>
        <v/>
      </c>
      <c r="H413" s="14" t="str">
        <f t="shared" si="81"/>
        <v/>
      </c>
      <c r="I413" s="14" t="str">
        <f t="shared" si="82"/>
        <v/>
      </c>
      <c r="J413" s="2"/>
      <c r="K413" s="15" t="str">
        <f t="shared" si="83"/>
        <v/>
      </c>
      <c r="L413" s="24" t="str">
        <f t="shared" si="88"/>
        <v/>
      </c>
      <c r="M413" s="15" t="str">
        <f t="shared" si="84"/>
        <v/>
      </c>
      <c r="N413" s="24" t="str">
        <f t="shared" si="89"/>
        <v/>
      </c>
      <c r="O413" s="15" t="str">
        <f t="shared" si="90"/>
        <v/>
      </c>
    </row>
    <row r="414" spans="2:15" ht="15" customHeight="1" x14ac:dyDescent="0.3">
      <c r="B414" s="3" t="str">
        <f t="shared" si="85"/>
        <v/>
      </c>
      <c r="C414" s="10" t="str">
        <f t="shared" si="86"/>
        <v/>
      </c>
      <c r="D414" s="14" t="str">
        <f t="shared" si="87"/>
        <v/>
      </c>
      <c r="E414" s="14" t="str">
        <f t="shared" si="78"/>
        <v/>
      </c>
      <c r="F414" s="14" t="str">
        <f t="shared" si="79"/>
        <v/>
      </c>
      <c r="G414" s="14" t="str">
        <f t="shared" si="80"/>
        <v/>
      </c>
      <c r="H414" s="14" t="str">
        <f t="shared" si="81"/>
        <v/>
      </c>
      <c r="I414" s="14" t="str">
        <f t="shared" si="82"/>
        <v/>
      </c>
      <c r="J414" s="2"/>
      <c r="K414" s="15" t="str">
        <f t="shared" si="83"/>
        <v/>
      </c>
      <c r="L414" s="24" t="str">
        <f t="shared" si="88"/>
        <v/>
      </c>
      <c r="M414" s="15" t="str">
        <f t="shared" si="84"/>
        <v/>
      </c>
      <c r="N414" s="24" t="str">
        <f t="shared" si="89"/>
        <v/>
      </c>
      <c r="O414" s="15" t="str">
        <f t="shared" si="90"/>
        <v/>
      </c>
    </row>
    <row r="415" spans="2:15" ht="15" customHeight="1" x14ac:dyDescent="0.3">
      <c r="B415" s="3" t="str">
        <f t="shared" si="85"/>
        <v/>
      </c>
      <c r="C415" s="10" t="str">
        <f t="shared" si="86"/>
        <v/>
      </c>
      <c r="D415" s="14" t="str">
        <f t="shared" si="87"/>
        <v/>
      </c>
      <c r="E415" s="14" t="str">
        <f t="shared" si="78"/>
        <v/>
      </c>
      <c r="F415" s="14" t="str">
        <f t="shared" si="79"/>
        <v/>
      </c>
      <c r="G415" s="14" t="str">
        <f t="shared" si="80"/>
        <v/>
      </c>
      <c r="H415" s="14" t="str">
        <f t="shared" si="81"/>
        <v/>
      </c>
      <c r="I415" s="14" t="str">
        <f t="shared" si="82"/>
        <v/>
      </c>
      <c r="J415" s="2"/>
      <c r="K415" s="15" t="str">
        <f t="shared" si="83"/>
        <v/>
      </c>
      <c r="L415" s="24" t="str">
        <f t="shared" si="88"/>
        <v/>
      </c>
      <c r="M415" s="15" t="str">
        <f t="shared" si="84"/>
        <v/>
      </c>
      <c r="N415" s="24" t="str">
        <f t="shared" si="89"/>
        <v/>
      </c>
      <c r="O415" s="15" t="str">
        <f t="shared" si="90"/>
        <v/>
      </c>
    </row>
    <row r="416" spans="2:15" ht="15" customHeight="1" x14ac:dyDescent="0.3">
      <c r="B416" s="3" t="str">
        <f t="shared" si="85"/>
        <v/>
      </c>
      <c r="C416" s="10" t="str">
        <f t="shared" si="86"/>
        <v/>
      </c>
      <c r="D416" s="14" t="str">
        <f t="shared" si="87"/>
        <v/>
      </c>
      <c r="E416" s="14" t="str">
        <f t="shared" si="78"/>
        <v/>
      </c>
      <c r="F416" s="14" t="str">
        <f t="shared" si="79"/>
        <v/>
      </c>
      <c r="G416" s="14" t="str">
        <f t="shared" si="80"/>
        <v/>
      </c>
      <c r="H416" s="14" t="str">
        <f t="shared" si="81"/>
        <v/>
      </c>
      <c r="I416" s="14" t="str">
        <f t="shared" si="82"/>
        <v/>
      </c>
      <c r="J416" s="2"/>
      <c r="K416" s="15" t="str">
        <f t="shared" si="83"/>
        <v/>
      </c>
      <c r="L416" s="24" t="str">
        <f t="shared" si="88"/>
        <v/>
      </c>
      <c r="M416" s="15" t="str">
        <f t="shared" si="84"/>
        <v/>
      </c>
      <c r="N416" s="24" t="str">
        <f t="shared" si="89"/>
        <v/>
      </c>
      <c r="O416" s="15" t="str">
        <f t="shared" si="90"/>
        <v/>
      </c>
    </row>
    <row r="417" spans="2:15" ht="15" customHeight="1" x14ac:dyDescent="0.3">
      <c r="B417" s="3" t="str">
        <f t="shared" si="85"/>
        <v/>
      </c>
      <c r="C417" s="10" t="str">
        <f t="shared" si="86"/>
        <v/>
      </c>
      <c r="D417" s="14" t="str">
        <f t="shared" si="87"/>
        <v/>
      </c>
      <c r="E417" s="14" t="str">
        <f t="shared" si="78"/>
        <v/>
      </c>
      <c r="F417" s="14" t="str">
        <f t="shared" si="79"/>
        <v/>
      </c>
      <c r="G417" s="14" t="str">
        <f t="shared" si="80"/>
        <v/>
      </c>
      <c r="H417" s="14" t="str">
        <f t="shared" si="81"/>
        <v/>
      </c>
      <c r="I417" s="14" t="str">
        <f t="shared" si="82"/>
        <v/>
      </c>
      <c r="J417" s="2"/>
      <c r="K417" s="15" t="str">
        <f t="shared" si="83"/>
        <v/>
      </c>
      <c r="L417" s="24" t="str">
        <f t="shared" si="88"/>
        <v/>
      </c>
      <c r="M417" s="15" t="str">
        <f t="shared" si="84"/>
        <v/>
      </c>
      <c r="N417" s="24" t="str">
        <f t="shared" si="89"/>
        <v/>
      </c>
      <c r="O417" s="15" t="str">
        <f t="shared" si="90"/>
        <v/>
      </c>
    </row>
    <row r="418" spans="2:15" ht="15" customHeight="1" x14ac:dyDescent="0.3">
      <c r="B418" s="3" t="str">
        <f t="shared" si="85"/>
        <v/>
      </c>
      <c r="C418" s="10" t="str">
        <f t="shared" si="86"/>
        <v/>
      </c>
      <c r="D418" s="14" t="str">
        <f t="shared" si="87"/>
        <v/>
      </c>
      <c r="E418" s="14" t="str">
        <f t="shared" si="78"/>
        <v/>
      </c>
      <c r="F418" s="14" t="str">
        <f t="shared" si="79"/>
        <v/>
      </c>
      <c r="G418" s="14" t="str">
        <f t="shared" si="80"/>
        <v/>
      </c>
      <c r="H418" s="14" t="str">
        <f t="shared" si="81"/>
        <v/>
      </c>
      <c r="I418" s="14" t="str">
        <f t="shared" si="82"/>
        <v/>
      </c>
      <c r="J418" s="2"/>
      <c r="K418" s="15" t="str">
        <f t="shared" si="83"/>
        <v/>
      </c>
      <c r="L418" s="24" t="str">
        <f t="shared" si="88"/>
        <v/>
      </c>
      <c r="M418" s="15" t="str">
        <f t="shared" si="84"/>
        <v/>
      </c>
      <c r="N418" s="24" t="str">
        <f t="shared" si="89"/>
        <v/>
      </c>
      <c r="O418" s="15" t="str">
        <f t="shared" si="90"/>
        <v/>
      </c>
    </row>
    <row r="419" spans="2:15" ht="15" customHeight="1" x14ac:dyDescent="0.3">
      <c r="B419" s="3" t="str">
        <f t="shared" si="85"/>
        <v/>
      </c>
      <c r="C419" s="10" t="str">
        <f t="shared" si="86"/>
        <v/>
      </c>
      <c r="D419" s="14" t="str">
        <f t="shared" si="87"/>
        <v/>
      </c>
      <c r="E419" s="14" t="str">
        <f t="shared" si="78"/>
        <v/>
      </c>
      <c r="F419" s="14" t="str">
        <f t="shared" si="79"/>
        <v/>
      </c>
      <c r="G419" s="14" t="str">
        <f t="shared" si="80"/>
        <v/>
      </c>
      <c r="H419" s="14" t="str">
        <f t="shared" si="81"/>
        <v/>
      </c>
      <c r="I419" s="14" t="str">
        <f t="shared" si="82"/>
        <v/>
      </c>
      <c r="J419" s="2"/>
      <c r="K419" s="15" t="str">
        <f t="shared" si="83"/>
        <v/>
      </c>
      <c r="L419" s="24" t="str">
        <f t="shared" si="88"/>
        <v/>
      </c>
      <c r="M419" s="15" t="str">
        <f t="shared" si="84"/>
        <v/>
      </c>
      <c r="N419" s="24" t="str">
        <f t="shared" si="89"/>
        <v/>
      </c>
      <c r="O419" s="15" t="str">
        <f t="shared" si="90"/>
        <v/>
      </c>
    </row>
    <row r="420" spans="2:15" ht="15" customHeight="1" x14ac:dyDescent="0.3">
      <c r="B420" s="3" t="str">
        <f t="shared" si="85"/>
        <v/>
      </c>
      <c r="C420" s="10" t="str">
        <f t="shared" si="86"/>
        <v/>
      </c>
      <c r="D420" s="14" t="str">
        <f t="shared" si="87"/>
        <v/>
      </c>
      <c r="E420" s="14" t="str">
        <f t="shared" si="78"/>
        <v/>
      </c>
      <c r="F420" s="14" t="str">
        <f t="shared" si="79"/>
        <v/>
      </c>
      <c r="G420" s="14" t="str">
        <f t="shared" si="80"/>
        <v/>
      </c>
      <c r="H420" s="14" t="str">
        <f t="shared" si="81"/>
        <v/>
      </c>
      <c r="I420" s="14" t="str">
        <f t="shared" si="82"/>
        <v/>
      </c>
      <c r="J420" s="2"/>
      <c r="K420" s="15" t="str">
        <f t="shared" si="83"/>
        <v/>
      </c>
      <c r="L420" s="24" t="str">
        <f t="shared" si="88"/>
        <v/>
      </c>
      <c r="M420" s="15" t="str">
        <f t="shared" si="84"/>
        <v/>
      </c>
      <c r="N420" s="24" t="str">
        <f t="shared" si="89"/>
        <v/>
      </c>
      <c r="O420" s="15" t="str">
        <f t="shared" si="90"/>
        <v/>
      </c>
    </row>
    <row r="421" spans="2:15" ht="15" customHeight="1" x14ac:dyDescent="0.3">
      <c r="B421" s="3" t="str">
        <f t="shared" si="85"/>
        <v/>
      </c>
      <c r="C421" s="10" t="str">
        <f t="shared" si="86"/>
        <v/>
      </c>
      <c r="D421" s="14" t="str">
        <f t="shared" si="87"/>
        <v/>
      </c>
      <c r="E421" s="14" t="str">
        <f t="shared" si="78"/>
        <v/>
      </c>
      <c r="F421" s="14" t="str">
        <f t="shared" si="79"/>
        <v/>
      </c>
      <c r="G421" s="14" t="str">
        <f t="shared" si="80"/>
        <v/>
      </c>
      <c r="H421" s="14" t="str">
        <f t="shared" si="81"/>
        <v/>
      </c>
      <c r="I421" s="14" t="str">
        <f t="shared" si="82"/>
        <v/>
      </c>
      <c r="J421" s="2"/>
      <c r="K421" s="15" t="str">
        <f t="shared" si="83"/>
        <v/>
      </c>
      <c r="L421" s="24" t="str">
        <f t="shared" si="88"/>
        <v/>
      </c>
      <c r="M421" s="15" t="str">
        <f t="shared" si="84"/>
        <v/>
      </c>
      <c r="N421" s="24" t="str">
        <f t="shared" si="89"/>
        <v/>
      </c>
      <c r="O421" s="15" t="str">
        <f t="shared" si="90"/>
        <v/>
      </c>
    </row>
    <row r="422" spans="2:15" ht="15" customHeight="1" x14ac:dyDescent="0.3">
      <c r="B422" s="3" t="str">
        <f t="shared" si="85"/>
        <v/>
      </c>
      <c r="C422" s="10" t="str">
        <f t="shared" si="86"/>
        <v/>
      </c>
      <c r="D422" s="14" t="str">
        <f t="shared" si="87"/>
        <v/>
      </c>
      <c r="E422" s="14" t="str">
        <f t="shared" si="78"/>
        <v/>
      </c>
      <c r="F422" s="14" t="str">
        <f t="shared" si="79"/>
        <v/>
      </c>
      <c r="G422" s="14" t="str">
        <f t="shared" si="80"/>
        <v/>
      </c>
      <c r="H422" s="14" t="str">
        <f t="shared" si="81"/>
        <v/>
      </c>
      <c r="I422" s="14" t="str">
        <f t="shared" si="82"/>
        <v/>
      </c>
      <c r="J422" s="2"/>
      <c r="K422" s="15" t="str">
        <f t="shared" si="83"/>
        <v/>
      </c>
      <c r="L422" s="24" t="str">
        <f t="shared" si="88"/>
        <v/>
      </c>
      <c r="M422" s="15" t="str">
        <f t="shared" si="84"/>
        <v/>
      </c>
      <c r="N422" s="24" t="str">
        <f t="shared" si="89"/>
        <v/>
      </c>
      <c r="O422" s="15" t="str">
        <f t="shared" si="90"/>
        <v/>
      </c>
    </row>
    <row r="423" spans="2:15" ht="15" customHeight="1" x14ac:dyDescent="0.3">
      <c r="B423" s="3" t="str">
        <f t="shared" si="85"/>
        <v/>
      </c>
      <c r="C423" s="10" t="str">
        <f t="shared" si="86"/>
        <v/>
      </c>
      <c r="D423" s="14" t="str">
        <f t="shared" si="87"/>
        <v/>
      </c>
      <c r="E423" s="14" t="str">
        <f t="shared" si="78"/>
        <v/>
      </c>
      <c r="F423" s="14" t="str">
        <f t="shared" si="79"/>
        <v/>
      </c>
      <c r="G423" s="14" t="str">
        <f t="shared" si="80"/>
        <v/>
      </c>
      <c r="H423" s="14" t="str">
        <f t="shared" si="81"/>
        <v/>
      </c>
      <c r="I423" s="14" t="str">
        <f t="shared" si="82"/>
        <v/>
      </c>
      <c r="J423" s="2"/>
      <c r="K423" s="15" t="str">
        <f t="shared" si="83"/>
        <v/>
      </c>
      <c r="L423" s="24" t="str">
        <f t="shared" si="88"/>
        <v/>
      </c>
      <c r="M423" s="15" t="str">
        <f t="shared" si="84"/>
        <v/>
      </c>
      <c r="N423" s="24" t="str">
        <f t="shared" si="89"/>
        <v/>
      </c>
      <c r="O423" s="15" t="str">
        <f t="shared" si="90"/>
        <v/>
      </c>
    </row>
    <row r="424" spans="2:15" ht="15" customHeight="1" x14ac:dyDescent="0.3">
      <c r="B424" s="3" t="str">
        <f t="shared" si="85"/>
        <v/>
      </c>
      <c r="C424" s="10" t="str">
        <f t="shared" si="86"/>
        <v/>
      </c>
      <c r="D424" s="14" t="str">
        <f t="shared" si="87"/>
        <v/>
      </c>
      <c r="E424" s="14" t="str">
        <f t="shared" si="78"/>
        <v/>
      </c>
      <c r="F424" s="14" t="str">
        <f t="shared" si="79"/>
        <v/>
      </c>
      <c r="G424" s="14" t="str">
        <f t="shared" si="80"/>
        <v/>
      </c>
      <c r="H424" s="14" t="str">
        <f t="shared" si="81"/>
        <v/>
      </c>
      <c r="I424" s="14" t="str">
        <f t="shared" si="82"/>
        <v/>
      </c>
      <c r="J424" s="2"/>
      <c r="K424" s="15" t="str">
        <f t="shared" si="83"/>
        <v/>
      </c>
      <c r="L424" s="24" t="str">
        <f t="shared" si="88"/>
        <v/>
      </c>
      <c r="M424" s="15" t="str">
        <f t="shared" si="84"/>
        <v/>
      </c>
      <c r="N424" s="24" t="str">
        <f t="shared" si="89"/>
        <v/>
      </c>
      <c r="O424" s="15" t="str">
        <f t="shared" si="90"/>
        <v/>
      </c>
    </row>
    <row r="425" spans="2:15" ht="15" customHeight="1" x14ac:dyDescent="0.3">
      <c r="B425" s="3" t="str">
        <f t="shared" si="85"/>
        <v/>
      </c>
      <c r="C425" s="10" t="str">
        <f t="shared" si="86"/>
        <v/>
      </c>
      <c r="D425" s="14" t="str">
        <f t="shared" si="87"/>
        <v/>
      </c>
      <c r="E425" s="14" t="str">
        <f t="shared" si="78"/>
        <v/>
      </c>
      <c r="F425" s="14" t="str">
        <f t="shared" si="79"/>
        <v/>
      </c>
      <c r="G425" s="14" t="str">
        <f t="shared" si="80"/>
        <v/>
      </c>
      <c r="H425" s="14" t="str">
        <f t="shared" si="81"/>
        <v/>
      </c>
      <c r="I425" s="14" t="str">
        <f t="shared" si="82"/>
        <v/>
      </c>
      <c r="J425" s="2"/>
      <c r="K425" s="15" t="str">
        <f t="shared" si="83"/>
        <v/>
      </c>
      <c r="L425" s="24" t="str">
        <f t="shared" si="88"/>
        <v/>
      </c>
      <c r="M425" s="15" t="str">
        <f t="shared" si="84"/>
        <v/>
      </c>
      <c r="N425" s="24" t="str">
        <f t="shared" si="89"/>
        <v/>
      </c>
      <c r="O425" s="15" t="str">
        <f t="shared" si="90"/>
        <v/>
      </c>
    </row>
    <row r="426" spans="2:15" ht="15" customHeight="1" x14ac:dyDescent="0.3">
      <c r="B426" s="3" t="str">
        <f t="shared" si="85"/>
        <v/>
      </c>
      <c r="C426" s="10" t="str">
        <f t="shared" si="86"/>
        <v/>
      </c>
      <c r="D426" s="14" t="str">
        <f t="shared" si="87"/>
        <v/>
      </c>
      <c r="E426" s="14" t="str">
        <f t="shared" si="78"/>
        <v/>
      </c>
      <c r="F426" s="14" t="str">
        <f t="shared" si="79"/>
        <v/>
      </c>
      <c r="G426" s="14" t="str">
        <f t="shared" si="80"/>
        <v/>
      </c>
      <c r="H426" s="14" t="str">
        <f t="shared" si="81"/>
        <v/>
      </c>
      <c r="I426" s="14" t="str">
        <f t="shared" si="82"/>
        <v/>
      </c>
      <c r="J426" s="2"/>
      <c r="K426" s="15" t="str">
        <f t="shared" si="83"/>
        <v/>
      </c>
      <c r="L426" s="24" t="str">
        <f t="shared" si="88"/>
        <v/>
      </c>
      <c r="M426" s="15" t="str">
        <f t="shared" si="84"/>
        <v/>
      </c>
      <c r="N426" s="24" t="str">
        <f t="shared" si="89"/>
        <v/>
      </c>
      <c r="O426" s="15" t="str">
        <f t="shared" si="90"/>
        <v/>
      </c>
    </row>
    <row r="427" spans="2:15" ht="15" customHeight="1" x14ac:dyDescent="0.3">
      <c r="B427" s="3" t="str">
        <f t="shared" si="85"/>
        <v/>
      </c>
      <c r="C427" s="10" t="str">
        <f t="shared" si="86"/>
        <v/>
      </c>
      <c r="D427" s="14" t="str">
        <f t="shared" si="87"/>
        <v/>
      </c>
      <c r="E427" s="14" t="str">
        <f t="shared" si="78"/>
        <v/>
      </c>
      <c r="F427" s="14" t="str">
        <f t="shared" si="79"/>
        <v/>
      </c>
      <c r="G427" s="14" t="str">
        <f t="shared" si="80"/>
        <v/>
      </c>
      <c r="H427" s="14" t="str">
        <f t="shared" si="81"/>
        <v/>
      </c>
      <c r="I427" s="14" t="str">
        <f t="shared" si="82"/>
        <v/>
      </c>
      <c r="J427" s="2"/>
      <c r="K427" s="15" t="str">
        <f t="shared" si="83"/>
        <v/>
      </c>
      <c r="L427" s="24" t="str">
        <f t="shared" si="88"/>
        <v/>
      </c>
      <c r="M427" s="15" t="str">
        <f t="shared" si="84"/>
        <v/>
      </c>
      <c r="N427" s="24" t="str">
        <f t="shared" si="89"/>
        <v/>
      </c>
      <c r="O427" s="15" t="str">
        <f t="shared" si="90"/>
        <v/>
      </c>
    </row>
    <row r="428" spans="2:15" ht="15" customHeight="1" x14ac:dyDescent="0.3">
      <c r="B428" s="3" t="str">
        <f t="shared" si="85"/>
        <v/>
      </c>
      <c r="C428" s="10" t="str">
        <f t="shared" si="86"/>
        <v/>
      </c>
      <c r="D428" s="14" t="str">
        <f t="shared" si="87"/>
        <v/>
      </c>
      <c r="E428" s="14" t="str">
        <f t="shared" si="78"/>
        <v/>
      </c>
      <c r="F428" s="14" t="str">
        <f t="shared" si="79"/>
        <v/>
      </c>
      <c r="G428" s="14" t="str">
        <f t="shared" si="80"/>
        <v/>
      </c>
      <c r="H428" s="14" t="str">
        <f t="shared" si="81"/>
        <v/>
      </c>
      <c r="I428" s="14" t="str">
        <f t="shared" si="82"/>
        <v/>
      </c>
      <c r="J428" s="2"/>
      <c r="K428" s="15" t="str">
        <f t="shared" si="83"/>
        <v/>
      </c>
      <c r="L428" s="24" t="str">
        <f t="shared" si="88"/>
        <v/>
      </c>
      <c r="M428" s="15" t="str">
        <f t="shared" si="84"/>
        <v/>
      </c>
      <c r="N428" s="24" t="str">
        <f t="shared" si="89"/>
        <v/>
      </c>
      <c r="O428" s="15" t="str">
        <f t="shared" si="90"/>
        <v/>
      </c>
    </row>
    <row r="429" spans="2:15" ht="15" customHeight="1" x14ac:dyDescent="0.3">
      <c r="B429" s="3" t="str">
        <f t="shared" si="85"/>
        <v/>
      </c>
      <c r="C429" s="10" t="str">
        <f t="shared" si="86"/>
        <v/>
      </c>
      <c r="D429" s="14" t="str">
        <f t="shared" si="87"/>
        <v/>
      </c>
      <c r="E429" s="14" t="str">
        <f t="shared" si="78"/>
        <v/>
      </c>
      <c r="F429" s="14" t="str">
        <f t="shared" si="79"/>
        <v/>
      </c>
      <c r="G429" s="14" t="str">
        <f t="shared" si="80"/>
        <v/>
      </c>
      <c r="H429" s="14" t="str">
        <f t="shared" si="81"/>
        <v/>
      </c>
      <c r="I429" s="14" t="str">
        <f t="shared" si="82"/>
        <v/>
      </c>
      <c r="J429" s="2"/>
      <c r="K429" s="15" t="str">
        <f t="shared" si="83"/>
        <v/>
      </c>
      <c r="L429" s="24" t="str">
        <f t="shared" si="88"/>
        <v/>
      </c>
      <c r="M429" s="15" t="str">
        <f t="shared" si="84"/>
        <v/>
      </c>
      <c r="N429" s="24" t="str">
        <f t="shared" si="89"/>
        <v/>
      </c>
      <c r="O429" s="15" t="str">
        <f t="shared" si="90"/>
        <v/>
      </c>
    </row>
    <row r="430" spans="2:15" ht="15" customHeight="1" x14ac:dyDescent="0.3">
      <c r="B430" s="3" t="str">
        <f t="shared" si="85"/>
        <v/>
      </c>
      <c r="C430" s="10" t="str">
        <f t="shared" si="86"/>
        <v/>
      </c>
      <c r="D430" s="14" t="str">
        <f t="shared" si="87"/>
        <v/>
      </c>
      <c r="E430" s="14" t="str">
        <f t="shared" si="78"/>
        <v/>
      </c>
      <c r="F430" s="14" t="str">
        <f t="shared" si="79"/>
        <v/>
      </c>
      <c r="G430" s="14" t="str">
        <f t="shared" si="80"/>
        <v/>
      </c>
      <c r="H430" s="14" t="str">
        <f t="shared" si="81"/>
        <v/>
      </c>
      <c r="I430" s="14" t="str">
        <f t="shared" si="82"/>
        <v/>
      </c>
      <c r="J430" s="2"/>
      <c r="K430" s="15" t="str">
        <f t="shared" si="83"/>
        <v/>
      </c>
      <c r="L430" s="24" t="str">
        <f t="shared" si="88"/>
        <v/>
      </c>
      <c r="M430" s="15" t="str">
        <f t="shared" si="84"/>
        <v/>
      </c>
      <c r="N430" s="24" t="str">
        <f t="shared" si="89"/>
        <v/>
      </c>
      <c r="O430" s="15" t="str">
        <f t="shared" si="90"/>
        <v/>
      </c>
    </row>
    <row r="431" spans="2:15" ht="15" customHeight="1" x14ac:dyDescent="0.3">
      <c r="B431" s="3" t="str">
        <f t="shared" si="85"/>
        <v/>
      </c>
      <c r="C431" s="10" t="str">
        <f t="shared" si="86"/>
        <v/>
      </c>
      <c r="D431" s="14" t="str">
        <f t="shared" si="87"/>
        <v/>
      </c>
      <c r="E431" s="14" t="str">
        <f t="shared" si="78"/>
        <v/>
      </c>
      <c r="F431" s="14" t="str">
        <f t="shared" si="79"/>
        <v/>
      </c>
      <c r="G431" s="14" t="str">
        <f t="shared" si="80"/>
        <v/>
      </c>
      <c r="H431" s="14" t="str">
        <f t="shared" si="81"/>
        <v/>
      </c>
      <c r="I431" s="14" t="str">
        <f t="shared" si="82"/>
        <v/>
      </c>
      <c r="J431" s="2"/>
      <c r="K431" s="15" t="str">
        <f t="shared" si="83"/>
        <v/>
      </c>
      <c r="L431" s="24" t="str">
        <f t="shared" si="88"/>
        <v/>
      </c>
      <c r="M431" s="15" t="str">
        <f t="shared" si="84"/>
        <v/>
      </c>
      <c r="N431" s="24" t="str">
        <f t="shared" si="89"/>
        <v/>
      </c>
      <c r="O431" s="15" t="str">
        <f t="shared" si="90"/>
        <v/>
      </c>
    </row>
    <row r="432" spans="2:15" ht="15" customHeight="1" x14ac:dyDescent="0.3">
      <c r="B432" s="3" t="str">
        <f t="shared" si="85"/>
        <v/>
      </c>
      <c r="C432" s="10" t="str">
        <f t="shared" si="86"/>
        <v/>
      </c>
      <c r="D432" s="14" t="str">
        <f t="shared" si="87"/>
        <v/>
      </c>
      <c r="E432" s="14" t="str">
        <f t="shared" si="78"/>
        <v/>
      </c>
      <c r="F432" s="14" t="str">
        <f t="shared" si="79"/>
        <v/>
      </c>
      <c r="G432" s="14" t="str">
        <f t="shared" si="80"/>
        <v/>
      </c>
      <c r="H432" s="14" t="str">
        <f t="shared" si="81"/>
        <v/>
      </c>
      <c r="I432" s="14" t="str">
        <f t="shared" si="82"/>
        <v/>
      </c>
      <c r="J432" s="2"/>
      <c r="K432" s="15" t="str">
        <f t="shared" si="83"/>
        <v/>
      </c>
      <c r="L432" s="24" t="str">
        <f t="shared" si="88"/>
        <v/>
      </c>
      <c r="M432" s="15" t="str">
        <f t="shared" si="84"/>
        <v/>
      </c>
      <c r="N432" s="24" t="str">
        <f t="shared" si="89"/>
        <v/>
      </c>
      <c r="O432" s="15" t="str">
        <f t="shared" si="90"/>
        <v/>
      </c>
    </row>
    <row r="433" spans="2:15" ht="15" customHeight="1" x14ac:dyDescent="0.3">
      <c r="B433" s="3" t="str">
        <f t="shared" si="85"/>
        <v/>
      </c>
      <c r="C433" s="10" t="str">
        <f t="shared" si="86"/>
        <v/>
      </c>
      <c r="D433" s="14" t="str">
        <f t="shared" si="87"/>
        <v/>
      </c>
      <c r="E433" s="14" t="str">
        <f t="shared" si="78"/>
        <v/>
      </c>
      <c r="F433" s="14" t="str">
        <f t="shared" si="79"/>
        <v/>
      </c>
      <c r="G433" s="14" t="str">
        <f t="shared" si="80"/>
        <v/>
      </c>
      <c r="H433" s="14" t="str">
        <f t="shared" si="81"/>
        <v/>
      </c>
      <c r="I433" s="14" t="str">
        <f t="shared" si="82"/>
        <v/>
      </c>
      <c r="J433" s="2"/>
      <c r="K433" s="15" t="str">
        <f t="shared" si="83"/>
        <v/>
      </c>
      <c r="L433" s="24" t="str">
        <f t="shared" si="88"/>
        <v/>
      </c>
      <c r="M433" s="15" t="str">
        <f t="shared" si="84"/>
        <v/>
      </c>
      <c r="N433" s="24" t="str">
        <f t="shared" si="89"/>
        <v/>
      </c>
      <c r="O433" s="15" t="str">
        <f t="shared" si="90"/>
        <v/>
      </c>
    </row>
    <row r="434" spans="2:15" ht="15" customHeight="1" x14ac:dyDescent="0.3">
      <c r="B434" s="3" t="str">
        <f t="shared" si="85"/>
        <v/>
      </c>
      <c r="C434" s="10" t="str">
        <f t="shared" si="86"/>
        <v/>
      </c>
      <c r="D434" s="14" t="str">
        <f t="shared" si="87"/>
        <v/>
      </c>
      <c r="E434" s="14" t="str">
        <f t="shared" si="78"/>
        <v/>
      </c>
      <c r="F434" s="14" t="str">
        <f t="shared" si="79"/>
        <v/>
      </c>
      <c r="G434" s="14" t="str">
        <f t="shared" si="80"/>
        <v/>
      </c>
      <c r="H434" s="14" t="str">
        <f t="shared" si="81"/>
        <v/>
      </c>
      <c r="I434" s="14" t="str">
        <f t="shared" si="82"/>
        <v/>
      </c>
      <c r="J434" s="2"/>
      <c r="K434" s="15" t="str">
        <f t="shared" si="83"/>
        <v/>
      </c>
      <c r="L434" s="24" t="str">
        <f t="shared" si="88"/>
        <v/>
      </c>
      <c r="M434" s="15" t="str">
        <f t="shared" si="84"/>
        <v/>
      </c>
      <c r="N434" s="24" t="str">
        <f t="shared" si="89"/>
        <v/>
      </c>
      <c r="O434" s="15" t="str">
        <f t="shared" si="90"/>
        <v/>
      </c>
    </row>
    <row r="435" spans="2:15" ht="15" customHeight="1" x14ac:dyDescent="0.3">
      <c r="B435" s="3" t="str">
        <f t="shared" si="85"/>
        <v/>
      </c>
      <c r="C435" s="10" t="str">
        <f t="shared" si="86"/>
        <v/>
      </c>
      <c r="D435" s="14" t="str">
        <f t="shared" si="87"/>
        <v/>
      </c>
      <c r="E435" s="14" t="str">
        <f t="shared" si="78"/>
        <v/>
      </c>
      <c r="F435" s="14" t="str">
        <f t="shared" si="79"/>
        <v/>
      </c>
      <c r="G435" s="14" t="str">
        <f t="shared" si="80"/>
        <v/>
      </c>
      <c r="H435" s="14" t="str">
        <f t="shared" si="81"/>
        <v/>
      </c>
      <c r="I435" s="14" t="str">
        <f t="shared" si="82"/>
        <v/>
      </c>
      <c r="J435" s="2"/>
      <c r="K435" s="15" t="str">
        <f t="shared" si="83"/>
        <v/>
      </c>
      <c r="L435" s="24" t="str">
        <f t="shared" si="88"/>
        <v/>
      </c>
      <c r="M435" s="15" t="str">
        <f t="shared" si="84"/>
        <v/>
      </c>
      <c r="N435" s="24" t="str">
        <f t="shared" si="89"/>
        <v/>
      </c>
      <c r="O435" s="15" t="str">
        <f t="shared" si="90"/>
        <v/>
      </c>
    </row>
    <row r="436" spans="2:15" ht="15" customHeight="1" x14ac:dyDescent="0.3">
      <c r="B436" s="3" t="str">
        <f t="shared" si="85"/>
        <v/>
      </c>
      <c r="C436" s="10" t="str">
        <f t="shared" si="86"/>
        <v/>
      </c>
      <c r="D436" s="14" t="str">
        <f t="shared" si="87"/>
        <v/>
      </c>
      <c r="E436" s="14" t="str">
        <f t="shared" si="78"/>
        <v/>
      </c>
      <c r="F436" s="14" t="str">
        <f t="shared" si="79"/>
        <v/>
      </c>
      <c r="G436" s="14" t="str">
        <f t="shared" si="80"/>
        <v/>
      </c>
      <c r="H436" s="14" t="str">
        <f t="shared" si="81"/>
        <v/>
      </c>
      <c r="I436" s="14" t="str">
        <f t="shared" si="82"/>
        <v/>
      </c>
      <c r="J436" s="2"/>
      <c r="K436" s="15" t="str">
        <f t="shared" si="83"/>
        <v/>
      </c>
      <c r="L436" s="24" t="str">
        <f t="shared" si="88"/>
        <v/>
      </c>
      <c r="M436" s="15" t="str">
        <f t="shared" si="84"/>
        <v/>
      </c>
      <c r="N436" s="24" t="str">
        <f t="shared" si="89"/>
        <v/>
      </c>
      <c r="O436" s="15" t="str">
        <f t="shared" si="90"/>
        <v/>
      </c>
    </row>
    <row r="437" spans="2:15" ht="15" customHeight="1" x14ac:dyDescent="0.3">
      <c r="B437" s="3" t="str">
        <f t="shared" si="85"/>
        <v/>
      </c>
      <c r="C437" s="10" t="str">
        <f t="shared" si="86"/>
        <v/>
      </c>
      <c r="D437" s="14" t="str">
        <f t="shared" si="87"/>
        <v/>
      </c>
      <c r="E437" s="14" t="str">
        <f t="shared" si="78"/>
        <v/>
      </c>
      <c r="F437" s="14" t="str">
        <f t="shared" si="79"/>
        <v/>
      </c>
      <c r="G437" s="14" t="str">
        <f t="shared" si="80"/>
        <v/>
      </c>
      <c r="H437" s="14" t="str">
        <f t="shared" si="81"/>
        <v/>
      </c>
      <c r="I437" s="14" t="str">
        <f t="shared" si="82"/>
        <v/>
      </c>
      <c r="J437" s="2"/>
      <c r="K437" s="15" t="str">
        <f t="shared" si="83"/>
        <v/>
      </c>
      <c r="L437" s="24" t="str">
        <f t="shared" si="88"/>
        <v/>
      </c>
      <c r="M437" s="15" t="str">
        <f t="shared" si="84"/>
        <v/>
      </c>
      <c r="N437" s="24" t="str">
        <f t="shared" si="89"/>
        <v/>
      </c>
      <c r="O437" s="15" t="str">
        <f t="shared" si="90"/>
        <v/>
      </c>
    </row>
    <row r="438" spans="2:15" ht="15" customHeight="1" x14ac:dyDescent="0.3">
      <c r="B438" s="3" t="str">
        <f t="shared" si="85"/>
        <v/>
      </c>
      <c r="C438" s="10" t="str">
        <f t="shared" si="86"/>
        <v/>
      </c>
      <c r="D438" s="14" t="str">
        <f t="shared" si="87"/>
        <v/>
      </c>
      <c r="E438" s="14" t="str">
        <f t="shared" si="78"/>
        <v/>
      </c>
      <c r="F438" s="14" t="str">
        <f t="shared" si="79"/>
        <v/>
      </c>
      <c r="G438" s="14" t="str">
        <f t="shared" si="80"/>
        <v/>
      </c>
      <c r="H438" s="14" t="str">
        <f t="shared" si="81"/>
        <v/>
      </c>
      <c r="I438" s="14" t="str">
        <f t="shared" si="82"/>
        <v/>
      </c>
      <c r="J438" s="2"/>
      <c r="K438" s="15" t="str">
        <f t="shared" si="83"/>
        <v/>
      </c>
      <c r="L438" s="24" t="str">
        <f t="shared" si="88"/>
        <v/>
      </c>
      <c r="M438" s="15" t="str">
        <f t="shared" si="84"/>
        <v/>
      </c>
      <c r="N438" s="24" t="str">
        <f t="shared" si="89"/>
        <v/>
      </c>
      <c r="O438" s="15" t="str">
        <f t="shared" si="90"/>
        <v/>
      </c>
    </row>
    <row r="439" spans="2:15" ht="15" customHeight="1" x14ac:dyDescent="0.3">
      <c r="B439" s="3" t="str">
        <f t="shared" si="85"/>
        <v/>
      </c>
      <c r="C439" s="10" t="str">
        <f t="shared" si="86"/>
        <v/>
      </c>
      <c r="D439" s="14" t="str">
        <f t="shared" si="87"/>
        <v/>
      </c>
      <c r="E439" s="14" t="str">
        <f t="shared" si="78"/>
        <v/>
      </c>
      <c r="F439" s="14" t="str">
        <f t="shared" si="79"/>
        <v/>
      </c>
      <c r="G439" s="14" t="str">
        <f t="shared" si="80"/>
        <v/>
      </c>
      <c r="H439" s="14" t="str">
        <f t="shared" si="81"/>
        <v/>
      </c>
      <c r="I439" s="14" t="str">
        <f t="shared" si="82"/>
        <v/>
      </c>
      <c r="J439" s="2"/>
      <c r="K439" s="15" t="str">
        <f t="shared" si="83"/>
        <v/>
      </c>
      <c r="L439" s="24" t="str">
        <f t="shared" si="88"/>
        <v/>
      </c>
      <c r="M439" s="15" t="str">
        <f t="shared" si="84"/>
        <v/>
      </c>
      <c r="N439" s="24" t="str">
        <f t="shared" si="89"/>
        <v/>
      </c>
      <c r="O439" s="15" t="str">
        <f t="shared" si="90"/>
        <v/>
      </c>
    </row>
    <row r="440" spans="2:15" ht="15" customHeight="1" x14ac:dyDescent="0.3">
      <c r="B440" s="3" t="str">
        <f t="shared" si="85"/>
        <v/>
      </c>
      <c r="C440" s="10" t="str">
        <f t="shared" si="86"/>
        <v/>
      </c>
      <c r="D440" s="14" t="str">
        <f t="shared" si="87"/>
        <v/>
      </c>
      <c r="E440" s="14" t="str">
        <f t="shared" si="78"/>
        <v/>
      </c>
      <c r="F440" s="14" t="str">
        <f t="shared" si="79"/>
        <v/>
      </c>
      <c r="G440" s="14" t="str">
        <f t="shared" si="80"/>
        <v/>
      </c>
      <c r="H440" s="14" t="str">
        <f t="shared" si="81"/>
        <v/>
      </c>
      <c r="I440" s="14" t="str">
        <f t="shared" si="82"/>
        <v/>
      </c>
      <c r="J440" s="2"/>
      <c r="K440" s="15" t="str">
        <f t="shared" si="83"/>
        <v/>
      </c>
      <c r="L440" s="24" t="str">
        <f t="shared" si="88"/>
        <v/>
      </c>
      <c r="M440" s="15" t="str">
        <f t="shared" si="84"/>
        <v/>
      </c>
      <c r="N440" s="24" t="str">
        <f t="shared" si="89"/>
        <v/>
      </c>
      <c r="O440" s="15" t="str">
        <f t="shared" si="90"/>
        <v/>
      </c>
    </row>
    <row r="441" spans="2:15" ht="15" customHeight="1" x14ac:dyDescent="0.3">
      <c r="B441" s="3" t="str">
        <f t="shared" si="85"/>
        <v/>
      </c>
      <c r="C441" s="10" t="str">
        <f t="shared" si="86"/>
        <v/>
      </c>
      <c r="D441" s="14" t="str">
        <f t="shared" si="87"/>
        <v/>
      </c>
      <c r="E441" s="14" t="str">
        <f t="shared" si="78"/>
        <v/>
      </c>
      <c r="F441" s="14" t="str">
        <f t="shared" si="79"/>
        <v/>
      </c>
      <c r="G441" s="14" t="str">
        <f t="shared" si="80"/>
        <v/>
      </c>
      <c r="H441" s="14" t="str">
        <f t="shared" si="81"/>
        <v/>
      </c>
      <c r="I441" s="14" t="str">
        <f t="shared" si="82"/>
        <v/>
      </c>
      <c r="J441" s="2"/>
      <c r="K441" s="15" t="str">
        <f t="shared" si="83"/>
        <v/>
      </c>
      <c r="L441" s="24" t="str">
        <f t="shared" si="88"/>
        <v/>
      </c>
      <c r="M441" s="15" t="str">
        <f t="shared" si="84"/>
        <v/>
      </c>
      <c r="N441" s="24" t="str">
        <f t="shared" si="89"/>
        <v/>
      </c>
      <c r="O441" s="15" t="str">
        <f t="shared" si="90"/>
        <v/>
      </c>
    </row>
    <row r="442" spans="2:15" ht="15" customHeight="1" x14ac:dyDescent="0.3">
      <c r="B442" s="3" t="str">
        <f t="shared" si="85"/>
        <v/>
      </c>
      <c r="C442" s="10" t="str">
        <f t="shared" si="86"/>
        <v/>
      </c>
      <c r="D442" s="14" t="str">
        <f t="shared" si="87"/>
        <v/>
      </c>
      <c r="E442" s="14" t="str">
        <f t="shared" si="78"/>
        <v/>
      </c>
      <c r="F442" s="14" t="str">
        <f t="shared" si="79"/>
        <v/>
      </c>
      <c r="G442" s="14" t="str">
        <f t="shared" si="80"/>
        <v/>
      </c>
      <c r="H442" s="14" t="str">
        <f t="shared" si="81"/>
        <v/>
      </c>
      <c r="I442" s="14" t="str">
        <f t="shared" si="82"/>
        <v/>
      </c>
      <c r="J442" s="2"/>
      <c r="K442" s="15" t="str">
        <f t="shared" si="83"/>
        <v/>
      </c>
      <c r="L442" s="24" t="str">
        <f t="shared" si="88"/>
        <v/>
      </c>
      <c r="M442" s="15" t="str">
        <f t="shared" si="84"/>
        <v/>
      </c>
      <c r="N442" s="24" t="str">
        <f t="shared" si="89"/>
        <v/>
      </c>
      <c r="O442" s="15" t="str">
        <f t="shared" si="90"/>
        <v/>
      </c>
    </row>
    <row r="443" spans="2:15" ht="15" customHeight="1" x14ac:dyDescent="0.3">
      <c r="B443" s="3" t="str">
        <f t="shared" si="85"/>
        <v/>
      </c>
      <c r="C443" s="10" t="str">
        <f t="shared" si="86"/>
        <v/>
      </c>
      <c r="D443" s="14" t="str">
        <f t="shared" si="87"/>
        <v/>
      </c>
      <c r="E443" s="14" t="str">
        <f t="shared" si="78"/>
        <v/>
      </c>
      <c r="F443" s="14" t="str">
        <f t="shared" si="79"/>
        <v/>
      </c>
      <c r="G443" s="14" t="str">
        <f t="shared" si="80"/>
        <v/>
      </c>
      <c r="H443" s="14" t="str">
        <f t="shared" si="81"/>
        <v/>
      </c>
      <c r="I443" s="14" t="str">
        <f t="shared" si="82"/>
        <v/>
      </c>
      <c r="J443" s="2"/>
      <c r="K443" s="15" t="str">
        <f t="shared" si="83"/>
        <v/>
      </c>
      <c r="L443" s="24" t="str">
        <f t="shared" si="88"/>
        <v/>
      </c>
      <c r="M443" s="15" t="str">
        <f t="shared" si="84"/>
        <v/>
      </c>
      <c r="N443" s="24" t="str">
        <f t="shared" si="89"/>
        <v/>
      </c>
      <c r="O443" s="15" t="str">
        <f t="shared" si="90"/>
        <v/>
      </c>
    </row>
    <row r="444" spans="2:15" ht="15" customHeight="1" x14ac:dyDescent="0.3">
      <c r="B444" s="3" t="str">
        <f t="shared" si="85"/>
        <v/>
      </c>
      <c r="C444" s="10" t="str">
        <f t="shared" si="86"/>
        <v/>
      </c>
      <c r="D444" s="14" t="str">
        <f t="shared" si="87"/>
        <v/>
      </c>
      <c r="E444" s="14" t="str">
        <f t="shared" si="78"/>
        <v/>
      </c>
      <c r="F444" s="14" t="str">
        <f t="shared" si="79"/>
        <v/>
      </c>
      <c r="G444" s="14" t="str">
        <f t="shared" si="80"/>
        <v/>
      </c>
      <c r="H444" s="14" t="str">
        <f t="shared" si="81"/>
        <v/>
      </c>
      <c r="I444" s="14" t="str">
        <f t="shared" si="82"/>
        <v/>
      </c>
      <c r="J444" s="2"/>
      <c r="K444" s="15" t="str">
        <f t="shared" si="83"/>
        <v/>
      </c>
      <c r="L444" s="24" t="str">
        <f t="shared" si="88"/>
        <v/>
      </c>
      <c r="M444" s="15" t="str">
        <f t="shared" si="84"/>
        <v/>
      </c>
      <c r="N444" s="24" t="str">
        <f t="shared" si="89"/>
        <v/>
      </c>
      <c r="O444" s="15" t="str">
        <f t="shared" si="90"/>
        <v/>
      </c>
    </row>
    <row r="445" spans="2:15" ht="15" customHeight="1" x14ac:dyDescent="0.3">
      <c r="B445" s="3" t="str">
        <f t="shared" si="85"/>
        <v/>
      </c>
      <c r="C445" s="10" t="str">
        <f t="shared" si="86"/>
        <v/>
      </c>
      <c r="D445" s="14" t="str">
        <f t="shared" si="87"/>
        <v/>
      </c>
      <c r="E445" s="14" t="str">
        <f t="shared" si="78"/>
        <v/>
      </c>
      <c r="F445" s="14" t="str">
        <f t="shared" si="79"/>
        <v/>
      </c>
      <c r="G445" s="14" t="str">
        <f t="shared" si="80"/>
        <v/>
      </c>
      <c r="H445" s="14" t="str">
        <f t="shared" si="81"/>
        <v/>
      </c>
      <c r="I445" s="14" t="str">
        <f t="shared" si="82"/>
        <v/>
      </c>
      <c r="J445" s="2"/>
      <c r="K445" s="15" t="str">
        <f t="shared" si="83"/>
        <v/>
      </c>
      <c r="L445" s="24" t="str">
        <f t="shared" si="88"/>
        <v/>
      </c>
      <c r="M445" s="15" t="str">
        <f t="shared" si="84"/>
        <v/>
      </c>
      <c r="N445" s="24" t="str">
        <f t="shared" si="89"/>
        <v/>
      </c>
      <c r="O445" s="15" t="str">
        <f t="shared" si="90"/>
        <v/>
      </c>
    </row>
    <row r="446" spans="2:15" ht="15" customHeight="1" x14ac:dyDescent="0.3">
      <c r="B446" s="3" t="str">
        <f t="shared" si="85"/>
        <v/>
      </c>
      <c r="C446" s="10" t="str">
        <f t="shared" si="86"/>
        <v/>
      </c>
      <c r="D446" s="14" t="str">
        <f t="shared" si="87"/>
        <v/>
      </c>
      <c r="E446" s="14" t="str">
        <f t="shared" si="78"/>
        <v/>
      </c>
      <c r="F446" s="14" t="str">
        <f t="shared" si="79"/>
        <v/>
      </c>
      <c r="G446" s="14" t="str">
        <f t="shared" si="80"/>
        <v/>
      </c>
      <c r="H446" s="14" t="str">
        <f t="shared" si="81"/>
        <v/>
      </c>
      <c r="I446" s="14" t="str">
        <f t="shared" si="82"/>
        <v/>
      </c>
      <c r="J446" s="2"/>
      <c r="K446" s="15" t="str">
        <f t="shared" si="83"/>
        <v/>
      </c>
      <c r="L446" s="24" t="str">
        <f t="shared" si="88"/>
        <v/>
      </c>
      <c r="M446" s="15" t="str">
        <f t="shared" si="84"/>
        <v/>
      </c>
      <c r="N446" s="24" t="str">
        <f t="shared" si="89"/>
        <v/>
      </c>
      <c r="O446" s="15" t="str">
        <f t="shared" si="90"/>
        <v/>
      </c>
    </row>
    <row r="447" spans="2:15" ht="15" customHeight="1" x14ac:dyDescent="0.3">
      <c r="B447" s="3" t="str">
        <f t="shared" si="85"/>
        <v/>
      </c>
      <c r="C447" s="10" t="str">
        <f t="shared" si="86"/>
        <v/>
      </c>
      <c r="D447" s="14" t="str">
        <f t="shared" si="87"/>
        <v/>
      </c>
      <c r="E447" s="14" t="str">
        <f t="shared" si="78"/>
        <v/>
      </c>
      <c r="F447" s="14" t="str">
        <f t="shared" si="79"/>
        <v/>
      </c>
      <c r="G447" s="14" t="str">
        <f t="shared" si="80"/>
        <v/>
      </c>
      <c r="H447" s="14" t="str">
        <f t="shared" si="81"/>
        <v/>
      </c>
      <c r="I447" s="14" t="str">
        <f t="shared" si="82"/>
        <v/>
      </c>
      <c r="J447" s="2"/>
      <c r="K447" s="15" t="str">
        <f t="shared" si="83"/>
        <v/>
      </c>
      <c r="L447" s="24" t="str">
        <f t="shared" si="88"/>
        <v/>
      </c>
      <c r="M447" s="15" t="str">
        <f t="shared" si="84"/>
        <v/>
      </c>
      <c r="N447" s="24" t="str">
        <f t="shared" si="89"/>
        <v/>
      </c>
      <c r="O447" s="15" t="str">
        <f t="shared" si="90"/>
        <v/>
      </c>
    </row>
    <row r="448" spans="2:15" ht="15" customHeight="1" x14ac:dyDescent="0.3">
      <c r="B448" s="3" t="str">
        <f t="shared" si="85"/>
        <v/>
      </c>
      <c r="C448" s="10" t="str">
        <f t="shared" si="86"/>
        <v/>
      </c>
      <c r="D448" s="14" t="str">
        <f t="shared" si="87"/>
        <v/>
      </c>
      <c r="E448" s="14" t="str">
        <f t="shared" si="78"/>
        <v/>
      </c>
      <c r="F448" s="14" t="str">
        <f t="shared" si="79"/>
        <v/>
      </c>
      <c r="G448" s="14" t="str">
        <f t="shared" si="80"/>
        <v/>
      </c>
      <c r="H448" s="14" t="str">
        <f t="shared" si="81"/>
        <v/>
      </c>
      <c r="I448" s="14" t="str">
        <f t="shared" si="82"/>
        <v/>
      </c>
      <c r="J448" s="2"/>
      <c r="K448" s="15" t="str">
        <f t="shared" si="83"/>
        <v/>
      </c>
      <c r="L448" s="24" t="str">
        <f t="shared" si="88"/>
        <v/>
      </c>
      <c r="M448" s="15" t="str">
        <f t="shared" si="84"/>
        <v/>
      </c>
      <c r="N448" s="24" t="str">
        <f t="shared" si="89"/>
        <v/>
      </c>
      <c r="O448" s="15" t="str">
        <f t="shared" si="90"/>
        <v/>
      </c>
    </row>
    <row r="449" spans="2:15" ht="15" customHeight="1" x14ac:dyDescent="0.3">
      <c r="B449" s="3" t="str">
        <f t="shared" si="85"/>
        <v/>
      </c>
      <c r="C449" s="10" t="str">
        <f t="shared" si="86"/>
        <v/>
      </c>
      <c r="D449" s="14" t="str">
        <f t="shared" si="87"/>
        <v/>
      </c>
      <c r="E449" s="14" t="str">
        <f t="shared" si="78"/>
        <v/>
      </c>
      <c r="F449" s="14" t="str">
        <f t="shared" si="79"/>
        <v/>
      </c>
      <c r="G449" s="14" t="str">
        <f t="shared" si="80"/>
        <v/>
      </c>
      <c r="H449" s="14" t="str">
        <f t="shared" si="81"/>
        <v/>
      </c>
      <c r="I449" s="14" t="str">
        <f t="shared" si="82"/>
        <v/>
      </c>
      <c r="J449" s="2"/>
      <c r="K449" s="15" t="str">
        <f t="shared" si="83"/>
        <v/>
      </c>
      <c r="L449" s="24" t="str">
        <f t="shared" si="88"/>
        <v/>
      </c>
      <c r="M449" s="15" t="str">
        <f t="shared" si="84"/>
        <v/>
      </c>
      <c r="N449" s="24" t="str">
        <f t="shared" si="89"/>
        <v/>
      </c>
      <c r="O449" s="15" t="str">
        <f t="shared" si="90"/>
        <v/>
      </c>
    </row>
    <row r="450" spans="2:15" ht="15" customHeight="1" x14ac:dyDescent="0.3">
      <c r="B450" s="3" t="str">
        <f t="shared" si="85"/>
        <v/>
      </c>
      <c r="C450" s="10" t="str">
        <f t="shared" si="86"/>
        <v/>
      </c>
      <c r="D450" s="14" t="str">
        <f t="shared" si="87"/>
        <v/>
      </c>
      <c r="E450" s="14" t="str">
        <f t="shared" si="78"/>
        <v/>
      </c>
      <c r="F450" s="14" t="str">
        <f t="shared" si="79"/>
        <v/>
      </c>
      <c r="G450" s="14" t="str">
        <f t="shared" si="80"/>
        <v/>
      </c>
      <c r="H450" s="14" t="str">
        <f t="shared" si="81"/>
        <v/>
      </c>
      <c r="I450" s="14" t="str">
        <f t="shared" si="82"/>
        <v/>
      </c>
      <c r="J450" s="2"/>
      <c r="K450" s="15" t="str">
        <f t="shared" si="83"/>
        <v/>
      </c>
      <c r="L450" s="24" t="str">
        <f t="shared" si="88"/>
        <v/>
      </c>
      <c r="M450" s="15" t="str">
        <f t="shared" si="84"/>
        <v/>
      </c>
      <c r="N450" s="24" t="str">
        <f t="shared" si="89"/>
        <v/>
      </c>
      <c r="O450" s="15" t="str">
        <f t="shared" si="90"/>
        <v/>
      </c>
    </row>
    <row r="451" spans="2:15" ht="15" customHeight="1" x14ac:dyDescent="0.3">
      <c r="B451" s="3" t="str">
        <f t="shared" si="85"/>
        <v/>
      </c>
      <c r="C451" s="10" t="str">
        <f t="shared" si="86"/>
        <v/>
      </c>
      <c r="D451" s="14" t="str">
        <f t="shared" si="87"/>
        <v/>
      </c>
      <c r="E451" s="14" t="str">
        <f t="shared" si="78"/>
        <v/>
      </c>
      <c r="F451" s="14" t="str">
        <f t="shared" si="79"/>
        <v/>
      </c>
      <c r="G451" s="14" t="str">
        <f t="shared" si="80"/>
        <v/>
      </c>
      <c r="H451" s="14" t="str">
        <f t="shared" si="81"/>
        <v/>
      </c>
      <c r="I451" s="14" t="str">
        <f t="shared" si="82"/>
        <v/>
      </c>
      <c r="J451" s="2"/>
      <c r="K451" s="15" t="str">
        <f t="shared" si="83"/>
        <v/>
      </c>
      <c r="L451" s="24" t="str">
        <f t="shared" si="88"/>
        <v/>
      </c>
      <c r="M451" s="15" t="str">
        <f t="shared" si="84"/>
        <v/>
      </c>
      <c r="N451" s="24" t="str">
        <f t="shared" si="89"/>
        <v/>
      </c>
      <c r="O451" s="15" t="str">
        <f t="shared" si="90"/>
        <v/>
      </c>
    </row>
    <row r="452" spans="2:15" ht="15" customHeight="1" x14ac:dyDescent="0.3">
      <c r="B452" s="3" t="str">
        <f t="shared" si="85"/>
        <v/>
      </c>
      <c r="C452" s="10" t="str">
        <f t="shared" si="86"/>
        <v/>
      </c>
      <c r="D452" s="14" t="str">
        <f t="shared" si="87"/>
        <v/>
      </c>
      <c r="E452" s="14" t="str">
        <f t="shared" si="78"/>
        <v/>
      </c>
      <c r="F452" s="14" t="str">
        <f t="shared" si="79"/>
        <v/>
      </c>
      <c r="G452" s="14" t="str">
        <f t="shared" si="80"/>
        <v/>
      </c>
      <c r="H452" s="14" t="str">
        <f t="shared" si="81"/>
        <v/>
      </c>
      <c r="I452" s="14" t="str">
        <f t="shared" si="82"/>
        <v/>
      </c>
      <c r="J452" s="2"/>
      <c r="K452" s="15" t="str">
        <f t="shared" si="83"/>
        <v/>
      </c>
      <c r="L452" s="24" t="str">
        <f t="shared" si="88"/>
        <v/>
      </c>
      <c r="M452" s="15" t="str">
        <f t="shared" si="84"/>
        <v/>
      </c>
      <c r="N452" s="24" t="str">
        <f t="shared" si="89"/>
        <v/>
      </c>
      <c r="O452" s="15" t="str">
        <f t="shared" si="90"/>
        <v/>
      </c>
    </row>
    <row r="453" spans="2:15" ht="15" customHeight="1" x14ac:dyDescent="0.3">
      <c r="B453" s="3" t="str">
        <f t="shared" si="85"/>
        <v/>
      </c>
      <c r="C453" s="10" t="str">
        <f t="shared" si="86"/>
        <v/>
      </c>
      <c r="D453" s="14" t="str">
        <f t="shared" si="87"/>
        <v/>
      </c>
      <c r="E453" s="14" t="str">
        <f t="shared" si="78"/>
        <v/>
      </c>
      <c r="F453" s="14" t="str">
        <f t="shared" si="79"/>
        <v/>
      </c>
      <c r="G453" s="14" t="str">
        <f t="shared" si="80"/>
        <v/>
      </c>
      <c r="H453" s="14" t="str">
        <f t="shared" si="81"/>
        <v/>
      </c>
      <c r="I453" s="14" t="str">
        <f t="shared" si="82"/>
        <v/>
      </c>
      <c r="J453" s="2"/>
      <c r="K453" s="15" t="str">
        <f t="shared" si="83"/>
        <v/>
      </c>
      <c r="L453" s="24" t="str">
        <f t="shared" si="88"/>
        <v/>
      </c>
      <c r="M453" s="15" t="str">
        <f t="shared" si="84"/>
        <v/>
      </c>
      <c r="N453" s="24" t="str">
        <f t="shared" si="89"/>
        <v/>
      </c>
      <c r="O453" s="15" t="str">
        <f t="shared" si="90"/>
        <v/>
      </c>
    </row>
    <row r="454" spans="2:15" ht="15" customHeight="1" x14ac:dyDescent="0.3">
      <c r="B454" s="3" t="str">
        <f t="shared" si="85"/>
        <v/>
      </c>
      <c r="C454" s="10" t="str">
        <f t="shared" si="86"/>
        <v/>
      </c>
      <c r="D454" s="14" t="str">
        <f t="shared" si="87"/>
        <v/>
      </c>
      <c r="E454" s="14" t="str">
        <f t="shared" si="78"/>
        <v/>
      </c>
      <c r="F454" s="14" t="str">
        <f t="shared" si="79"/>
        <v/>
      </c>
      <c r="G454" s="14" t="str">
        <f t="shared" si="80"/>
        <v/>
      </c>
      <c r="H454" s="14" t="str">
        <f t="shared" si="81"/>
        <v/>
      </c>
      <c r="I454" s="14" t="str">
        <f t="shared" si="82"/>
        <v/>
      </c>
      <c r="J454" s="2"/>
      <c r="K454" s="15" t="str">
        <f t="shared" si="83"/>
        <v/>
      </c>
      <c r="L454" s="24" t="str">
        <f t="shared" si="88"/>
        <v/>
      </c>
      <c r="M454" s="15" t="str">
        <f t="shared" si="84"/>
        <v/>
      </c>
      <c r="N454" s="24" t="str">
        <f t="shared" si="89"/>
        <v/>
      </c>
      <c r="O454" s="15" t="str">
        <f t="shared" si="90"/>
        <v/>
      </c>
    </row>
    <row r="455" spans="2:15" ht="15" customHeight="1" x14ac:dyDescent="0.3">
      <c r="B455" s="3" t="str">
        <f t="shared" si="85"/>
        <v/>
      </c>
      <c r="C455" s="10" t="str">
        <f t="shared" si="86"/>
        <v/>
      </c>
      <c r="D455" s="14" t="str">
        <f t="shared" si="87"/>
        <v/>
      </c>
      <c r="E455" s="14" t="str">
        <f t="shared" si="78"/>
        <v/>
      </c>
      <c r="F455" s="14" t="str">
        <f t="shared" si="79"/>
        <v/>
      </c>
      <c r="G455" s="14" t="str">
        <f t="shared" si="80"/>
        <v/>
      </c>
      <c r="H455" s="14" t="str">
        <f t="shared" si="81"/>
        <v/>
      </c>
      <c r="I455" s="14" t="str">
        <f t="shared" si="82"/>
        <v/>
      </c>
      <c r="J455" s="2"/>
      <c r="K455" s="15" t="str">
        <f t="shared" si="83"/>
        <v/>
      </c>
      <c r="L455" s="24" t="str">
        <f t="shared" si="88"/>
        <v/>
      </c>
      <c r="M455" s="15" t="str">
        <f t="shared" si="84"/>
        <v/>
      </c>
      <c r="N455" s="24" t="str">
        <f t="shared" si="89"/>
        <v/>
      </c>
      <c r="O455" s="15" t="str">
        <f t="shared" si="90"/>
        <v/>
      </c>
    </row>
    <row r="456" spans="2:15" ht="15" customHeight="1" x14ac:dyDescent="0.3">
      <c r="B456" s="3" t="str">
        <f t="shared" si="85"/>
        <v/>
      </c>
      <c r="C456" s="10" t="str">
        <f t="shared" si="86"/>
        <v/>
      </c>
      <c r="D456" s="14" t="str">
        <f t="shared" si="87"/>
        <v/>
      </c>
      <c r="E456" s="14" t="str">
        <f t="shared" si="78"/>
        <v/>
      </c>
      <c r="F456" s="14" t="str">
        <f t="shared" si="79"/>
        <v/>
      </c>
      <c r="G456" s="14" t="str">
        <f t="shared" si="80"/>
        <v/>
      </c>
      <c r="H456" s="14" t="str">
        <f t="shared" si="81"/>
        <v/>
      </c>
      <c r="I456" s="14" t="str">
        <f t="shared" si="82"/>
        <v/>
      </c>
      <c r="J456" s="2"/>
      <c r="K456" s="15" t="str">
        <f t="shared" si="83"/>
        <v/>
      </c>
      <c r="L456" s="24" t="str">
        <f t="shared" si="88"/>
        <v/>
      </c>
      <c r="M456" s="15" t="str">
        <f t="shared" si="84"/>
        <v/>
      </c>
      <c r="N456" s="24" t="str">
        <f t="shared" si="89"/>
        <v/>
      </c>
      <c r="O456" s="15" t="str">
        <f t="shared" si="90"/>
        <v/>
      </c>
    </row>
    <row r="457" spans="2:15" ht="15" customHeight="1" x14ac:dyDescent="0.3">
      <c r="B457" s="3" t="str">
        <f t="shared" si="85"/>
        <v/>
      </c>
      <c r="C457" s="10" t="str">
        <f t="shared" si="86"/>
        <v/>
      </c>
      <c r="D457" s="14" t="str">
        <f t="shared" si="87"/>
        <v/>
      </c>
      <c r="E457" s="14" t="str">
        <f t="shared" si="78"/>
        <v/>
      </c>
      <c r="F457" s="14" t="str">
        <f t="shared" si="79"/>
        <v/>
      </c>
      <c r="G457" s="14" t="str">
        <f t="shared" si="80"/>
        <v/>
      </c>
      <c r="H457" s="14" t="str">
        <f t="shared" si="81"/>
        <v/>
      </c>
      <c r="I457" s="14" t="str">
        <f t="shared" si="82"/>
        <v/>
      </c>
      <c r="J457" s="2"/>
      <c r="K457" s="15" t="str">
        <f t="shared" si="83"/>
        <v/>
      </c>
      <c r="L457" s="24" t="str">
        <f t="shared" si="88"/>
        <v/>
      </c>
      <c r="M457" s="15" t="str">
        <f t="shared" si="84"/>
        <v/>
      </c>
      <c r="N457" s="24" t="str">
        <f t="shared" si="89"/>
        <v/>
      </c>
      <c r="O457" s="15" t="str">
        <f t="shared" si="90"/>
        <v/>
      </c>
    </row>
    <row r="458" spans="2:15" ht="15" customHeight="1" x14ac:dyDescent="0.3">
      <c r="B458" s="3" t="str">
        <f t="shared" si="85"/>
        <v/>
      </c>
      <c r="C458" s="10" t="str">
        <f t="shared" si="86"/>
        <v/>
      </c>
      <c r="D458" s="14" t="str">
        <f t="shared" si="87"/>
        <v/>
      </c>
      <c r="E458" s="14" t="str">
        <f t="shared" si="78"/>
        <v/>
      </c>
      <c r="F458" s="14" t="str">
        <f t="shared" si="79"/>
        <v/>
      </c>
      <c r="G458" s="14" t="str">
        <f t="shared" si="80"/>
        <v/>
      </c>
      <c r="H458" s="14" t="str">
        <f t="shared" si="81"/>
        <v/>
      </c>
      <c r="I458" s="14" t="str">
        <f t="shared" si="82"/>
        <v/>
      </c>
      <c r="J458" s="2"/>
      <c r="K458" s="15" t="str">
        <f t="shared" si="83"/>
        <v/>
      </c>
      <c r="L458" s="24" t="str">
        <f t="shared" si="88"/>
        <v/>
      </c>
      <c r="M458" s="15" t="str">
        <f t="shared" si="84"/>
        <v/>
      </c>
      <c r="N458" s="24" t="str">
        <f t="shared" si="89"/>
        <v/>
      </c>
      <c r="O458" s="15" t="str">
        <f t="shared" si="90"/>
        <v/>
      </c>
    </row>
    <row r="459" spans="2:15" ht="15" customHeight="1" x14ac:dyDescent="0.3">
      <c r="B459" s="3" t="str">
        <f t="shared" si="85"/>
        <v/>
      </c>
      <c r="C459" s="10" t="str">
        <f t="shared" si="86"/>
        <v/>
      </c>
      <c r="D459" s="14" t="str">
        <f t="shared" si="87"/>
        <v/>
      </c>
      <c r="E459" s="14" t="str">
        <f t="shared" si="78"/>
        <v/>
      </c>
      <c r="F459" s="14" t="str">
        <f t="shared" si="79"/>
        <v/>
      </c>
      <c r="G459" s="14" t="str">
        <f t="shared" si="80"/>
        <v/>
      </c>
      <c r="H459" s="14" t="str">
        <f t="shared" si="81"/>
        <v/>
      </c>
      <c r="I459" s="14" t="str">
        <f t="shared" si="82"/>
        <v/>
      </c>
      <c r="J459" s="2"/>
      <c r="K459" s="15" t="str">
        <f t="shared" si="83"/>
        <v/>
      </c>
      <c r="L459" s="24" t="str">
        <f t="shared" si="88"/>
        <v/>
      </c>
      <c r="M459" s="15" t="str">
        <f t="shared" si="84"/>
        <v/>
      </c>
      <c r="N459" s="24" t="str">
        <f t="shared" si="89"/>
        <v/>
      </c>
      <c r="O459" s="15" t="str">
        <f t="shared" si="90"/>
        <v/>
      </c>
    </row>
    <row r="460" spans="2:15" ht="15" customHeight="1" x14ac:dyDescent="0.3">
      <c r="B460" s="3" t="str">
        <f t="shared" si="85"/>
        <v/>
      </c>
      <c r="C460" s="10" t="str">
        <f t="shared" si="86"/>
        <v/>
      </c>
      <c r="D460" s="14" t="str">
        <f t="shared" si="87"/>
        <v/>
      </c>
      <c r="E460" s="14" t="str">
        <f t="shared" si="78"/>
        <v/>
      </c>
      <c r="F460" s="14" t="str">
        <f t="shared" si="79"/>
        <v/>
      </c>
      <c r="G460" s="14" t="str">
        <f t="shared" si="80"/>
        <v/>
      </c>
      <c r="H460" s="14" t="str">
        <f t="shared" si="81"/>
        <v/>
      </c>
      <c r="I460" s="14" t="str">
        <f t="shared" si="82"/>
        <v/>
      </c>
      <c r="J460" s="2"/>
      <c r="K460" s="15" t="str">
        <f t="shared" si="83"/>
        <v/>
      </c>
      <c r="L460" s="24" t="str">
        <f t="shared" si="88"/>
        <v/>
      </c>
      <c r="M460" s="15" t="str">
        <f t="shared" si="84"/>
        <v/>
      </c>
      <c r="N460" s="24" t="str">
        <f t="shared" si="89"/>
        <v/>
      </c>
      <c r="O460" s="15" t="str">
        <f t="shared" si="90"/>
        <v/>
      </c>
    </row>
    <row r="461" spans="2:15" ht="15" customHeight="1" x14ac:dyDescent="0.3">
      <c r="B461" s="3" t="str">
        <f t="shared" si="85"/>
        <v/>
      </c>
      <c r="C461" s="10" t="str">
        <f t="shared" si="86"/>
        <v/>
      </c>
      <c r="D461" s="14" t="str">
        <f t="shared" si="87"/>
        <v/>
      </c>
      <c r="E461" s="14" t="str">
        <f t="shared" si="78"/>
        <v/>
      </c>
      <c r="F461" s="14" t="str">
        <f t="shared" si="79"/>
        <v/>
      </c>
      <c r="G461" s="14" t="str">
        <f t="shared" si="80"/>
        <v/>
      </c>
      <c r="H461" s="14" t="str">
        <f t="shared" si="81"/>
        <v/>
      </c>
      <c r="I461" s="14" t="str">
        <f t="shared" si="82"/>
        <v/>
      </c>
      <c r="J461" s="2"/>
      <c r="K461" s="15" t="str">
        <f t="shared" si="83"/>
        <v/>
      </c>
      <c r="L461" s="24" t="str">
        <f t="shared" si="88"/>
        <v/>
      </c>
      <c r="M461" s="15" t="str">
        <f t="shared" si="84"/>
        <v/>
      </c>
      <c r="N461" s="24" t="str">
        <f t="shared" si="89"/>
        <v/>
      </c>
      <c r="O461" s="15" t="str">
        <f t="shared" si="90"/>
        <v/>
      </c>
    </row>
    <row r="462" spans="2:15" ht="15" customHeight="1" x14ac:dyDescent="0.3">
      <c r="B462" s="3" t="str">
        <f t="shared" si="85"/>
        <v/>
      </c>
      <c r="C462" s="10" t="str">
        <f t="shared" si="86"/>
        <v/>
      </c>
      <c r="D462" s="14" t="str">
        <f t="shared" si="87"/>
        <v/>
      </c>
      <c r="E462" s="14" t="str">
        <f t="shared" si="78"/>
        <v/>
      </c>
      <c r="F462" s="14" t="str">
        <f t="shared" si="79"/>
        <v/>
      </c>
      <c r="G462" s="14" t="str">
        <f t="shared" si="80"/>
        <v/>
      </c>
      <c r="H462" s="14" t="str">
        <f t="shared" si="81"/>
        <v/>
      </c>
      <c r="I462" s="14" t="str">
        <f t="shared" si="82"/>
        <v/>
      </c>
      <c r="J462" s="2"/>
      <c r="K462" s="15" t="str">
        <f t="shared" si="83"/>
        <v/>
      </c>
      <c r="L462" s="24" t="str">
        <f t="shared" si="88"/>
        <v/>
      </c>
      <c r="M462" s="15" t="str">
        <f t="shared" si="84"/>
        <v/>
      </c>
      <c r="N462" s="24" t="str">
        <f t="shared" si="89"/>
        <v/>
      </c>
      <c r="O462" s="15" t="str">
        <f t="shared" si="90"/>
        <v/>
      </c>
    </row>
    <row r="463" spans="2:15" ht="15" customHeight="1" x14ac:dyDescent="0.3">
      <c r="B463" s="3" t="str">
        <f t="shared" si="85"/>
        <v/>
      </c>
      <c r="C463" s="10" t="str">
        <f t="shared" si="86"/>
        <v/>
      </c>
      <c r="D463" s="14" t="str">
        <f t="shared" si="87"/>
        <v/>
      </c>
      <c r="E463" s="14" t="str">
        <f t="shared" si="78"/>
        <v/>
      </c>
      <c r="F463" s="14" t="str">
        <f t="shared" si="79"/>
        <v/>
      </c>
      <c r="G463" s="14" t="str">
        <f t="shared" si="80"/>
        <v/>
      </c>
      <c r="H463" s="14" t="str">
        <f t="shared" si="81"/>
        <v/>
      </c>
      <c r="I463" s="14" t="str">
        <f t="shared" si="82"/>
        <v/>
      </c>
      <c r="J463" s="2"/>
      <c r="K463" s="15" t="str">
        <f t="shared" si="83"/>
        <v/>
      </c>
      <c r="L463" s="24" t="str">
        <f t="shared" si="88"/>
        <v/>
      </c>
      <c r="M463" s="15" t="str">
        <f t="shared" si="84"/>
        <v/>
      </c>
      <c r="N463" s="24" t="str">
        <f t="shared" si="89"/>
        <v/>
      </c>
      <c r="O463" s="15" t="str">
        <f t="shared" si="90"/>
        <v/>
      </c>
    </row>
    <row r="464" spans="2:15" ht="15" customHeight="1" x14ac:dyDescent="0.3">
      <c r="B464" s="3" t="str">
        <f t="shared" si="85"/>
        <v/>
      </c>
      <c r="C464" s="10" t="str">
        <f t="shared" si="86"/>
        <v/>
      </c>
      <c r="D464" s="14" t="str">
        <f t="shared" si="87"/>
        <v/>
      </c>
      <c r="E464" s="14" t="str">
        <f t="shared" si="78"/>
        <v/>
      </c>
      <c r="F464" s="14" t="str">
        <f t="shared" si="79"/>
        <v/>
      </c>
      <c r="G464" s="14" t="str">
        <f t="shared" si="80"/>
        <v/>
      </c>
      <c r="H464" s="14" t="str">
        <f t="shared" si="81"/>
        <v/>
      </c>
      <c r="I464" s="14" t="str">
        <f t="shared" si="82"/>
        <v/>
      </c>
      <c r="J464" s="2"/>
      <c r="K464" s="15" t="str">
        <f t="shared" si="83"/>
        <v/>
      </c>
      <c r="L464" s="24" t="str">
        <f t="shared" si="88"/>
        <v/>
      </c>
      <c r="M464" s="15" t="str">
        <f t="shared" si="84"/>
        <v/>
      </c>
      <c r="N464" s="24" t="str">
        <f t="shared" si="89"/>
        <v/>
      </c>
      <c r="O464" s="15" t="str">
        <f t="shared" si="90"/>
        <v/>
      </c>
    </row>
    <row r="465" spans="2:15" ht="15" customHeight="1" x14ac:dyDescent="0.3">
      <c r="B465" s="3" t="str">
        <f t="shared" si="85"/>
        <v/>
      </c>
      <c r="C465" s="10" t="str">
        <f t="shared" si="86"/>
        <v/>
      </c>
      <c r="D465" s="14" t="str">
        <f t="shared" si="87"/>
        <v/>
      </c>
      <c r="E465" s="14" t="str">
        <f t="shared" si="78"/>
        <v/>
      </c>
      <c r="F465" s="14" t="str">
        <f t="shared" si="79"/>
        <v/>
      </c>
      <c r="G465" s="14" t="str">
        <f t="shared" si="80"/>
        <v/>
      </c>
      <c r="H465" s="14" t="str">
        <f t="shared" si="81"/>
        <v/>
      </c>
      <c r="I465" s="14" t="str">
        <f t="shared" si="82"/>
        <v/>
      </c>
      <c r="J465" s="2"/>
      <c r="K465" s="15" t="str">
        <f t="shared" si="83"/>
        <v/>
      </c>
      <c r="L465" s="24" t="str">
        <f t="shared" si="88"/>
        <v/>
      </c>
      <c r="M465" s="15" t="str">
        <f t="shared" si="84"/>
        <v/>
      </c>
      <c r="N465" s="24" t="str">
        <f t="shared" si="89"/>
        <v/>
      </c>
      <c r="O465" s="15" t="str">
        <f t="shared" si="90"/>
        <v/>
      </c>
    </row>
    <row r="466" spans="2:15" ht="15" customHeight="1" x14ac:dyDescent="0.3">
      <c r="B466" s="3" t="str">
        <f t="shared" si="85"/>
        <v/>
      </c>
      <c r="C466" s="10" t="str">
        <f t="shared" si="86"/>
        <v/>
      </c>
      <c r="D466" s="14" t="str">
        <f t="shared" si="87"/>
        <v/>
      </c>
      <c r="E466" s="14" t="str">
        <f t="shared" si="78"/>
        <v/>
      </c>
      <c r="F466" s="14" t="str">
        <f t="shared" si="79"/>
        <v/>
      </c>
      <c r="G466" s="14" t="str">
        <f t="shared" si="80"/>
        <v/>
      </c>
      <c r="H466" s="14" t="str">
        <f t="shared" si="81"/>
        <v/>
      </c>
      <c r="I466" s="14" t="str">
        <f t="shared" si="82"/>
        <v/>
      </c>
      <c r="J466" s="2"/>
      <c r="K466" s="15" t="str">
        <f t="shared" si="83"/>
        <v/>
      </c>
      <c r="L466" s="24" t="str">
        <f t="shared" si="88"/>
        <v/>
      </c>
      <c r="M466" s="15" t="str">
        <f t="shared" si="84"/>
        <v/>
      </c>
      <c r="N466" s="24" t="str">
        <f t="shared" si="89"/>
        <v/>
      </c>
      <c r="O466" s="15" t="str">
        <f t="shared" si="90"/>
        <v/>
      </c>
    </row>
    <row r="467" spans="2:15" ht="15" customHeight="1" x14ac:dyDescent="0.3">
      <c r="B467" s="3" t="str">
        <f t="shared" si="85"/>
        <v/>
      </c>
      <c r="C467" s="10" t="str">
        <f t="shared" si="86"/>
        <v/>
      </c>
      <c r="D467" s="14" t="str">
        <f t="shared" si="87"/>
        <v/>
      </c>
      <c r="E467" s="14" t="str">
        <f t="shared" si="78"/>
        <v/>
      </c>
      <c r="F467" s="14" t="str">
        <f t="shared" si="79"/>
        <v/>
      </c>
      <c r="G467" s="14" t="str">
        <f t="shared" si="80"/>
        <v/>
      </c>
      <c r="H467" s="14" t="str">
        <f t="shared" si="81"/>
        <v/>
      </c>
      <c r="I467" s="14" t="str">
        <f t="shared" si="82"/>
        <v/>
      </c>
      <c r="J467" s="2"/>
      <c r="K467" s="15" t="str">
        <f t="shared" si="83"/>
        <v/>
      </c>
      <c r="L467" s="24" t="str">
        <f t="shared" si="88"/>
        <v/>
      </c>
      <c r="M467" s="15" t="str">
        <f t="shared" si="84"/>
        <v/>
      </c>
      <c r="N467" s="24" t="str">
        <f t="shared" si="89"/>
        <v/>
      </c>
      <c r="O467" s="15" t="str">
        <f t="shared" si="90"/>
        <v/>
      </c>
    </row>
    <row r="468" spans="2:15" ht="15" customHeight="1" x14ac:dyDescent="0.3">
      <c r="B468" s="3" t="str">
        <f t="shared" si="85"/>
        <v/>
      </c>
      <c r="C468" s="10" t="str">
        <f t="shared" si="86"/>
        <v/>
      </c>
      <c r="D468" s="14" t="str">
        <f t="shared" si="87"/>
        <v/>
      </c>
      <c r="E468" s="14" t="str">
        <f t="shared" ref="E468:E531" si="91">IF(OR(B468="",B468&lt;=0,$D$10=0),"",H468-F468)</f>
        <v/>
      </c>
      <c r="F468" s="14" t="str">
        <f t="shared" ref="F468:F531" si="92">IF(OR(B468="",$D$10=0),"",D468*$D$12/12)</f>
        <v/>
      </c>
      <c r="G468" s="14" t="str">
        <f t="shared" ref="G468:G531" si="93">IF(B468&lt;&gt;"",$D$10*$D$14/12,"")</f>
        <v/>
      </c>
      <c r="H468" s="14" t="str">
        <f t="shared" ref="H468:H531" si="94">IF(OR(B468="",B468&lt;=0,$D$10=0),"",I468-G468)</f>
        <v/>
      </c>
      <c r="I468" s="14" t="str">
        <f t="shared" ref="I468:I531" si="95">IF(OR(B468="",B468&lt;=0,$D$10=0),"",$I$6)</f>
        <v/>
      </c>
      <c r="J468" s="2"/>
      <c r="K468" s="15" t="str">
        <f t="shared" ref="K468:K531" si="96">IF(OR(B468="",B468&lt;=0,$D$10=0),"",L468/$D$10)</f>
        <v/>
      </c>
      <c r="L468" s="24" t="str">
        <f t="shared" si="88"/>
        <v/>
      </c>
      <c r="M468" s="15" t="str">
        <f t="shared" ref="M468:M531" si="97">IF(OR(B468="",B468&lt;=0,$D$10=0),"",N468/$I$9)</f>
        <v/>
      </c>
      <c r="N468" s="24" t="str">
        <f t="shared" si="89"/>
        <v/>
      </c>
      <c r="O468" s="15" t="str">
        <f t="shared" si="90"/>
        <v/>
      </c>
    </row>
    <row r="469" spans="2:15" ht="15" customHeight="1" x14ac:dyDescent="0.3">
      <c r="B469" s="3" t="str">
        <f t="shared" ref="B469:B532" si="98">IF($D$8&gt;=ROW()-19,ROW()-19,"")</f>
        <v/>
      </c>
      <c r="C469" s="10" t="str">
        <f t="shared" ref="C469:C532" si="99">IF(B469&lt;&gt;"",EDATE(C468,1),"")</f>
        <v/>
      </c>
      <c r="D469" s="14" t="str">
        <f t="shared" ref="D469:D532" si="100">IF(B469="","",IF(E468="","",D468-E468))</f>
        <v/>
      </c>
      <c r="E469" s="14" t="str">
        <f t="shared" si="91"/>
        <v/>
      </c>
      <c r="F469" s="14" t="str">
        <f t="shared" si="92"/>
        <v/>
      </c>
      <c r="G469" s="14" t="str">
        <f t="shared" si="93"/>
        <v/>
      </c>
      <c r="H469" s="14" t="str">
        <f t="shared" si="94"/>
        <v/>
      </c>
      <c r="I469" s="14" t="str">
        <f t="shared" si="95"/>
        <v/>
      </c>
      <c r="J469" s="2"/>
      <c r="K469" s="15" t="str">
        <f t="shared" si="96"/>
        <v/>
      </c>
      <c r="L469" s="24" t="str">
        <f t="shared" ref="L469:L532" si="101">IF(OR(C469="",C469&lt;=0,$D$10=0),"",L468+E469)</f>
        <v/>
      </c>
      <c r="M469" s="15" t="str">
        <f t="shared" si="97"/>
        <v/>
      </c>
      <c r="N469" s="24" t="str">
        <f t="shared" ref="N469:N532" si="102">IF(OR(B469="",$D$10=0),"",N468+F469)</f>
        <v/>
      </c>
      <c r="O469" s="15" t="str">
        <f t="shared" ref="O469:O532" si="103">IF(OR(B469="",$D$10=0),"",N469/(L469+N469))</f>
        <v/>
      </c>
    </row>
    <row r="470" spans="2:15" ht="15" customHeight="1" x14ac:dyDescent="0.3">
      <c r="B470" s="3" t="str">
        <f t="shared" si="98"/>
        <v/>
      </c>
      <c r="C470" s="10" t="str">
        <f t="shared" si="99"/>
        <v/>
      </c>
      <c r="D470" s="14" t="str">
        <f t="shared" si="100"/>
        <v/>
      </c>
      <c r="E470" s="14" t="str">
        <f t="shared" si="91"/>
        <v/>
      </c>
      <c r="F470" s="14" t="str">
        <f t="shared" si="92"/>
        <v/>
      </c>
      <c r="G470" s="14" t="str">
        <f t="shared" si="93"/>
        <v/>
      </c>
      <c r="H470" s="14" t="str">
        <f t="shared" si="94"/>
        <v/>
      </c>
      <c r="I470" s="14" t="str">
        <f t="shared" si="95"/>
        <v/>
      </c>
      <c r="J470" s="2"/>
      <c r="K470" s="15" t="str">
        <f t="shared" si="96"/>
        <v/>
      </c>
      <c r="L470" s="24" t="str">
        <f t="shared" si="101"/>
        <v/>
      </c>
      <c r="M470" s="15" t="str">
        <f t="shared" si="97"/>
        <v/>
      </c>
      <c r="N470" s="24" t="str">
        <f t="shared" si="102"/>
        <v/>
      </c>
      <c r="O470" s="15" t="str">
        <f t="shared" si="103"/>
        <v/>
      </c>
    </row>
    <row r="471" spans="2:15" ht="15" customHeight="1" x14ac:dyDescent="0.3">
      <c r="B471" s="3" t="str">
        <f t="shared" si="98"/>
        <v/>
      </c>
      <c r="C471" s="10" t="str">
        <f t="shared" si="99"/>
        <v/>
      </c>
      <c r="D471" s="14" t="str">
        <f t="shared" si="100"/>
        <v/>
      </c>
      <c r="E471" s="14" t="str">
        <f t="shared" si="91"/>
        <v/>
      </c>
      <c r="F471" s="14" t="str">
        <f t="shared" si="92"/>
        <v/>
      </c>
      <c r="G471" s="14" t="str">
        <f t="shared" si="93"/>
        <v/>
      </c>
      <c r="H471" s="14" t="str">
        <f t="shared" si="94"/>
        <v/>
      </c>
      <c r="I471" s="14" t="str">
        <f t="shared" si="95"/>
        <v/>
      </c>
      <c r="J471" s="2"/>
      <c r="K471" s="15" t="str">
        <f t="shared" si="96"/>
        <v/>
      </c>
      <c r="L471" s="24" t="str">
        <f t="shared" si="101"/>
        <v/>
      </c>
      <c r="M471" s="15" t="str">
        <f t="shared" si="97"/>
        <v/>
      </c>
      <c r="N471" s="24" t="str">
        <f t="shared" si="102"/>
        <v/>
      </c>
      <c r="O471" s="15" t="str">
        <f t="shared" si="103"/>
        <v/>
      </c>
    </row>
    <row r="472" spans="2:15" ht="15" customHeight="1" x14ac:dyDescent="0.3">
      <c r="B472" s="3" t="str">
        <f t="shared" si="98"/>
        <v/>
      </c>
      <c r="C472" s="10" t="str">
        <f t="shared" si="99"/>
        <v/>
      </c>
      <c r="D472" s="14" t="str">
        <f t="shared" si="100"/>
        <v/>
      </c>
      <c r="E472" s="14" t="str">
        <f t="shared" si="91"/>
        <v/>
      </c>
      <c r="F472" s="14" t="str">
        <f t="shared" si="92"/>
        <v/>
      </c>
      <c r="G472" s="14" t="str">
        <f t="shared" si="93"/>
        <v/>
      </c>
      <c r="H472" s="14" t="str">
        <f t="shared" si="94"/>
        <v/>
      </c>
      <c r="I472" s="14" t="str">
        <f t="shared" si="95"/>
        <v/>
      </c>
      <c r="J472" s="2"/>
      <c r="K472" s="15" t="str">
        <f t="shared" si="96"/>
        <v/>
      </c>
      <c r="L472" s="24" t="str">
        <f t="shared" si="101"/>
        <v/>
      </c>
      <c r="M472" s="15" t="str">
        <f t="shared" si="97"/>
        <v/>
      </c>
      <c r="N472" s="24" t="str">
        <f t="shared" si="102"/>
        <v/>
      </c>
      <c r="O472" s="15" t="str">
        <f t="shared" si="103"/>
        <v/>
      </c>
    </row>
    <row r="473" spans="2:15" ht="15" customHeight="1" x14ac:dyDescent="0.3">
      <c r="B473" s="3" t="str">
        <f t="shared" si="98"/>
        <v/>
      </c>
      <c r="C473" s="10" t="str">
        <f t="shared" si="99"/>
        <v/>
      </c>
      <c r="D473" s="14" t="str">
        <f t="shared" si="100"/>
        <v/>
      </c>
      <c r="E473" s="14" t="str">
        <f t="shared" si="91"/>
        <v/>
      </c>
      <c r="F473" s="14" t="str">
        <f t="shared" si="92"/>
        <v/>
      </c>
      <c r="G473" s="14" t="str">
        <f t="shared" si="93"/>
        <v/>
      </c>
      <c r="H473" s="14" t="str">
        <f t="shared" si="94"/>
        <v/>
      </c>
      <c r="I473" s="14" t="str">
        <f t="shared" si="95"/>
        <v/>
      </c>
      <c r="J473" s="2"/>
      <c r="K473" s="15" t="str">
        <f t="shared" si="96"/>
        <v/>
      </c>
      <c r="L473" s="24" t="str">
        <f t="shared" si="101"/>
        <v/>
      </c>
      <c r="M473" s="15" t="str">
        <f t="shared" si="97"/>
        <v/>
      </c>
      <c r="N473" s="24" t="str">
        <f t="shared" si="102"/>
        <v/>
      </c>
      <c r="O473" s="15" t="str">
        <f t="shared" si="103"/>
        <v/>
      </c>
    </row>
    <row r="474" spans="2:15" ht="15" customHeight="1" x14ac:dyDescent="0.3">
      <c r="B474" s="3" t="str">
        <f t="shared" si="98"/>
        <v/>
      </c>
      <c r="C474" s="10" t="str">
        <f t="shared" si="99"/>
        <v/>
      </c>
      <c r="D474" s="14" t="str">
        <f t="shared" si="100"/>
        <v/>
      </c>
      <c r="E474" s="14" t="str">
        <f t="shared" si="91"/>
        <v/>
      </c>
      <c r="F474" s="14" t="str">
        <f t="shared" si="92"/>
        <v/>
      </c>
      <c r="G474" s="14" t="str">
        <f t="shared" si="93"/>
        <v/>
      </c>
      <c r="H474" s="14" t="str">
        <f t="shared" si="94"/>
        <v/>
      </c>
      <c r="I474" s="14" t="str">
        <f t="shared" si="95"/>
        <v/>
      </c>
      <c r="J474" s="2"/>
      <c r="K474" s="15" t="str">
        <f t="shared" si="96"/>
        <v/>
      </c>
      <c r="L474" s="24" t="str">
        <f t="shared" si="101"/>
        <v/>
      </c>
      <c r="M474" s="15" t="str">
        <f t="shared" si="97"/>
        <v/>
      </c>
      <c r="N474" s="24" t="str">
        <f t="shared" si="102"/>
        <v/>
      </c>
      <c r="O474" s="15" t="str">
        <f t="shared" si="103"/>
        <v/>
      </c>
    </row>
    <row r="475" spans="2:15" ht="15" customHeight="1" x14ac:dyDescent="0.3">
      <c r="B475" s="3" t="str">
        <f t="shared" si="98"/>
        <v/>
      </c>
      <c r="C475" s="10" t="str">
        <f t="shared" si="99"/>
        <v/>
      </c>
      <c r="D475" s="14" t="str">
        <f t="shared" si="100"/>
        <v/>
      </c>
      <c r="E475" s="14" t="str">
        <f t="shared" si="91"/>
        <v/>
      </c>
      <c r="F475" s="14" t="str">
        <f t="shared" si="92"/>
        <v/>
      </c>
      <c r="G475" s="14" t="str">
        <f t="shared" si="93"/>
        <v/>
      </c>
      <c r="H475" s="14" t="str">
        <f t="shared" si="94"/>
        <v/>
      </c>
      <c r="I475" s="14" t="str">
        <f t="shared" si="95"/>
        <v/>
      </c>
      <c r="J475" s="2"/>
      <c r="K475" s="15" t="str">
        <f t="shared" si="96"/>
        <v/>
      </c>
      <c r="L475" s="24" t="str">
        <f t="shared" si="101"/>
        <v/>
      </c>
      <c r="M475" s="15" t="str">
        <f t="shared" si="97"/>
        <v/>
      </c>
      <c r="N475" s="24" t="str">
        <f t="shared" si="102"/>
        <v/>
      </c>
      <c r="O475" s="15" t="str">
        <f t="shared" si="103"/>
        <v/>
      </c>
    </row>
    <row r="476" spans="2:15" ht="15" customHeight="1" x14ac:dyDescent="0.3">
      <c r="B476" s="3" t="str">
        <f t="shared" si="98"/>
        <v/>
      </c>
      <c r="C476" s="10" t="str">
        <f t="shared" si="99"/>
        <v/>
      </c>
      <c r="D476" s="14" t="str">
        <f t="shared" si="100"/>
        <v/>
      </c>
      <c r="E476" s="14" t="str">
        <f t="shared" si="91"/>
        <v/>
      </c>
      <c r="F476" s="14" t="str">
        <f t="shared" si="92"/>
        <v/>
      </c>
      <c r="G476" s="14" t="str">
        <f t="shared" si="93"/>
        <v/>
      </c>
      <c r="H476" s="14" t="str">
        <f t="shared" si="94"/>
        <v/>
      </c>
      <c r="I476" s="14" t="str">
        <f t="shared" si="95"/>
        <v/>
      </c>
      <c r="J476" s="2"/>
      <c r="K476" s="15" t="str">
        <f t="shared" si="96"/>
        <v/>
      </c>
      <c r="L476" s="24" t="str">
        <f t="shared" si="101"/>
        <v/>
      </c>
      <c r="M476" s="15" t="str">
        <f t="shared" si="97"/>
        <v/>
      </c>
      <c r="N476" s="24" t="str">
        <f t="shared" si="102"/>
        <v/>
      </c>
      <c r="O476" s="15" t="str">
        <f t="shared" si="103"/>
        <v/>
      </c>
    </row>
    <row r="477" spans="2:15" ht="15" customHeight="1" x14ac:dyDescent="0.3">
      <c r="B477" s="3" t="str">
        <f t="shared" si="98"/>
        <v/>
      </c>
      <c r="C477" s="10" t="str">
        <f t="shared" si="99"/>
        <v/>
      </c>
      <c r="D477" s="14" t="str">
        <f t="shared" si="100"/>
        <v/>
      </c>
      <c r="E477" s="14" t="str">
        <f t="shared" si="91"/>
        <v/>
      </c>
      <c r="F477" s="14" t="str">
        <f t="shared" si="92"/>
        <v/>
      </c>
      <c r="G477" s="14" t="str">
        <f t="shared" si="93"/>
        <v/>
      </c>
      <c r="H477" s="14" t="str">
        <f t="shared" si="94"/>
        <v/>
      </c>
      <c r="I477" s="14" t="str">
        <f t="shared" si="95"/>
        <v/>
      </c>
      <c r="J477" s="2"/>
      <c r="K477" s="15" t="str">
        <f t="shared" si="96"/>
        <v/>
      </c>
      <c r="L477" s="24" t="str">
        <f t="shared" si="101"/>
        <v/>
      </c>
      <c r="M477" s="15" t="str">
        <f t="shared" si="97"/>
        <v/>
      </c>
      <c r="N477" s="24" t="str">
        <f t="shared" si="102"/>
        <v/>
      </c>
      <c r="O477" s="15" t="str">
        <f t="shared" si="103"/>
        <v/>
      </c>
    </row>
    <row r="478" spans="2:15" ht="15" customHeight="1" x14ac:dyDescent="0.3">
      <c r="B478" s="3" t="str">
        <f t="shared" si="98"/>
        <v/>
      </c>
      <c r="C478" s="10" t="str">
        <f t="shared" si="99"/>
        <v/>
      </c>
      <c r="D478" s="14" t="str">
        <f t="shared" si="100"/>
        <v/>
      </c>
      <c r="E478" s="14" t="str">
        <f t="shared" si="91"/>
        <v/>
      </c>
      <c r="F478" s="14" t="str">
        <f t="shared" si="92"/>
        <v/>
      </c>
      <c r="G478" s="14" t="str">
        <f t="shared" si="93"/>
        <v/>
      </c>
      <c r="H478" s="14" t="str">
        <f t="shared" si="94"/>
        <v/>
      </c>
      <c r="I478" s="14" t="str">
        <f t="shared" si="95"/>
        <v/>
      </c>
      <c r="J478" s="2"/>
      <c r="K478" s="15" t="str">
        <f t="shared" si="96"/>
        <v/>
      </c>
      <c r="L478" s="24" t="str">
        <f t="shared" si="101"/>
        <v/>
      </c>
      <c r="M478" s="15" t="str">
        <f t="shared" si="97"/>
        <v/>
      </c>
      <c r="N478" s="24" t="str">
        <f t="shared" si="102"/>
        <v/>
      </c>
      <c r="O478" s="15" t="str">
        <f t="shared" si="103"/>
        <v/>
      </c>
    </row>
    <row r="479" spans="2:15" ht="15" customHeight="1" x14ac:dyDescent="0.3">
      <c r="B479" s="3" t="str">
        <f t="shared" si="98"/>
        <v/>
      </c>
      <c r="C479" s="10" t="str">
        <f t="shared" si="99"/>
        <v/>
      </c>
      <c r="D479" s="14" t="str">
        <f t="shared" si="100"/>
        <v/>
      </c>
      <c r="E479" s="14" t="str">
        <f t="shared" si="91"/>
        <v/>
      </c>
      <c r="F479" s="14" t="str">
        <f t="shared" si="92"/>
        <v/>
      </c>
      <c r="G479" s="14" t="str">
        <f t="shared" si="93"/>
        <v/>
      </c>
      <c r="H479" s="14" t="str">
        <f t="shared" si="94"/>
        <v/>
      </c>
      <c r="I479" s="14" t="str">
        <f t="shared" si="95"/>
        <v/>
      </c>
      <c r="J479" s="2"/>
      <c r="K479" s="15" t="str">
        <f t="shared" si="96"/>
        <v/>
      </c>
      <c r="L479" s="24" t="str">
        <f t="shared" si="101"/>
        <v/>
      </c>
      <c r="M479" s="15" t="str">
        <f t="shared" si="97"/>
        <v/>
      </c>
      <c r="N479" s="24" t="str">
        <f t="shared" si="102"/>
        <v/>
      </c>
      <c r="O479" s="15" t="str">
        <f t="shared" si="103"/>
        <v/>
      </c>
    </row>
    <row r="480" spans="2:15" ht="15" customHeight="1" x14ac:dyDescent="0.3">
      <c r="B480" s="3" t="str">
        <f t="shared" si="98"/>
        <v/>
      </c>
      <c r="C480" s="10" t="str">
        <f t="shared" si="99"/>
        <v/>
      </c>
      <c r="D480" s="14" t="str">
        <f t="shared" si="100"/>
        <v/>
      </c>
      <c r="E480" s="14" t="str">
        <f t="shared" si="91"/>
        <v/>
      </c>
      <c r="F480" s="14" t="str">
        <f t="shared" si="92"/>
        <v/>
      </c>
      <c r="G480" s="14" t="str">
        <f t="shared" si="93"/>
        <v/>
      </c>
      <c r="H480" s="14" t="str">
        <f t="shared" si="94"/>
        <v/>
      </c>
      <c r="I480" s="14" t="str">
        <f t="shared" si="95"/>
        <v/>
      </c>
      <c r="J480" s="2"/>
      <c r="K480" s="15" t="str">
        <f t="shared" si="96"/>
        <v/>
      </c>
      <c r="L480" s="24" t="str">
        <f t="shared" si="101"/>
        <v/>
      </c>
      <c r="M480" s="15" t="str">
        <f t="shared" si="97"/>
        <v/>
      </c>
      <c r="N480" s="24" t="str">
        <f t="shared" si="102"/>
        <v/>
      </c>
      <c r="O480" s="15" t="str">
        <f t="shared" si="103"/>
        <v/>
      </c>
    </row>
    <row r="481" spans="2:15" ht="15" customHeight="1" x14ac:dyDescent="0.3">
      <c r="B481" s="3" t="str">
        <f t="shared" si="98"/>
        <v/>
      </c>
      <c r="C481" s="10" t="str">
        <f t="shared" si="99"/>
        <v/>
      </c>
      <c r="D481" s="14" t="str">
        <f t="shared" si="100"/>
        <v/>
      </c>
      <c r="E481" s="14" t="str">
        <f t="shared" si="91"/>
        <v/>
      </c>
      <c r="F481" s="14" t="str">
        <f t="shared" si="92"/>
        <v/>
      </c>
      <c r="G481" s="14" t="str">
        <f t="shared" si="93"/>
        <v/>
      </c>
      <c r="H481" s="14" t="str">
        <f t="shared" si="94"/>
        <v/>
      </c>
      <c r="I481" s="14" t="str">
        <f t="shared" si="95"/>
        <v/>
      </c>
      <c r="J481" s="2"/>
      <c r="K481" s="15" t="str">
        <f t="shared" si="96"/>
        <v/>
      </c>
      <c r="L481" s="24" t="str">
        <f t="shared" si="101"/>
        <v/>
      </c>
      <c r="M481" s="15" t="str">
        <f t="shared" si="97"/>
        <v/>
      </c>
      <c r="N481" s="24" t="str">
        <f t="shared" si="102"/>
        <v/>
      </c>
      <c r="O481" s="15" t="str">
        <f t="shared" si="103"/>
        <v/>
      </c>
    </row>
    <row r="482" spans="2:15" ht="15" customHeight="1" x14ac:dyDescent="0.3">
      <c r="B482" s="3" t="str">
        <f t="shared" si="98"/>
        <v/>
      </c>
      <c r="C482" s="10" t="str">
        <f t="shared" si="99"/>
        <v/>
      </c>
      <c r="D482" s="14" t="str">
        <f t="shared" si="100"/>
        <v/>
      </c>
      <c r="E482" s="14" t="str">
        <f t="shared" si="91"/>
        <v/>
      </c>
      <c r="F482" s="14" t="str">
        <f t="shared" si="92"/>
        <v/>
      </c>
      <c r="G482" s="14" t="str">
        <f t="shared" si="93"/>
        <v/>
      </c>
      <c r="H482" s="14" t="str">
        <f t="shared" si="94"/>
        <v/>
      </c>
      <c r="I482" s="14" t="str">
        <f t="shared" si="95"/>
        <v/>
      </c>
      <c r="J482" s="2"/>
      <c r="K482" s="15" t="str">
        <f t="shared" si="96"/>
        <v/>
      </c>
      <c r="L482" s="24" t="str">
        <f t="shared" si="101"/>
        <v/>
      </c>
      <c r="M482" s="15" t="str">
        <f t="shared" si="97"/>
        <v/>
      </c>
      <c r="N482" s="24" t="str">
        <f t="shared" si="102"/>
        <v/>
      </c>
      <c r="O482" s="15" t="str">
        <f t="shared" si="103"/>
        <v/>
      </c>
    </row>
    <row r="483" spans="2:15" ht="15" customHeight="1" x14ac:dyDescent="0.3">
      <c r="B483" s="3" t="str">
        <f t="shared" si="98"/>
        <v/>
      </c>
      <c r="C483" s="10" t="str">
        <f t="shared" si="99"/>
        <v/>
      </c>
      <c r="D483" s="14" t="str">
        <f t="shared" si="100"/>
        <v/>
      </c>
      <c r="E483" s="14" t="str">
        <f t="shared" si="91"/>
        <v/>
      </c>
      <c r="F483" s="14" t="str">
        <f t="shared" si="92"/>
        <v/>
      </c>
      <c r="G483" s="14" t="str">
        <f t="shared" si="93"/>
        <v/>
      </c>
      <c r="H483" s="14" t="str">
        <f t="shared" si="94"/>
        <v/>
      </c>
      <c r="I483" s="14" t="str">
        <f t="shared" si="95"/>
        <v/>
      </c>
      <c r="J483" s="2"/>
      <c r="K483" s="15" t="str">
        <f t="shared" si="96"/>
        <v/>
      </c>
      <c r="L483" s="24" t="str">
        <f t="shared" si="101"/>
        <v/>
      </c>
      <c r="M483" s="15" t="str">
        <f t="shared" si="97"/>
        <v/>
      </c>
      <c r="N483" s="24" t="str">
        <f t="shared" si="102"/>
        <v/>
      </c>
      <c r="O483" s="15" t="str">
        <f t="shared" si="103"/>
        <v/>
      </c>
    </row>
    <row r="484" spans="2:15" ht="15" customHeight="1" x14ac:dyDescent="0.3">
      <c r="B484" s="3" t="str">
        <f t="shared" si="98"/>
        <v/>
      </c>
      <c r="C484" s="10" t="str">
        <f t="shared" si="99"/>
        <v/>
      </c>
      <c r="D484" s="14" t="str">
        <f t="shared" si="100"/>
        <v/>
      </c>
      <c r="E484" s="14" t="str">
        <f t="shared" si="91"/>
        <v/>
      </c>
      <c r="F484" s="14" t="str">
        <f t="shared" si="92"/>
        <v/>
      </c>
      <c r="G484" s="14" t="str">
        <f t="shared" si="93"/>
        <v/>
      </c>
      <c r="H484" s="14" t="str">
        <f t="shared" si="94"/>
        <v/>
      </c>
      <c r="I484" s="14" t="str">
        <f t="shared" si="95"/>
        <v/>
      </c>
      <c r="J484" s="2"/>
      <c r="K484" s="15" t="str">
        <f t="shared" si="96"/>
        <v/>
      </c>
      <c r="L484" s="24" t="str">
        <f t="shared" si="101"/>
        <v/>
      </c>
      <c r="M484" s="15" t="str">
        <f t="shared" si="97"/>
        <v/>
      </c>
      <c r="N484" s="24" t="str">
        <f t="shared" si="102"/>
        <v/>
      </c>
      <c r="O484" s="15" t="str">
        <f t="shared" si="103"/>
        <v/>
      </c>
    </row>
    <row r="485" spans="2:15" ht="15" customHeight="1" x14ac:dyDescent="0.3">
      <c r="B485" s="3" t="str">
        <f t="shared" si="98"/>
        <v/>
      </c>
      <c r="C485" s="10" t="str">
        <f t="shared" si="99"/>
        <v/>
      </c>
      <c r="D485" s="14" t="str">
        <f t="shared" si="100"/>
        <v/>
      </c>
      <c r="E485" s="14" t="str">
        <f t="shared" si="91"/>
        <v/>
      </c>
      <c r="F485" s="14" t="str">
        <f t="shared" si="92"/>
        <v/>
      </c>
      <c r="G485" s="14" t="str">
        <f t="shared" si="93"/>
        <v/>
      </c>
      <c r="H485" s="14" t="str">
        <f t="shared" si="94"/>
        <v/>
      </c>
      <c r="I485" s="14" t="str">
        <f t="shared" si="95"/>
        <v/>
      </c>
      <c r="J485" s="2"/>
      <c r="K485" s="15" t="str">
        <f t="shared" si="96"/>
        <v/>
      </c>
      <c r="L485" s="24" t="str">
        <f t="shared" si="101"/>
        <v/>
      </c>
      <c r="M485" s="15" t="str">
        <f t="shared" si="97"/>
        <v/>
      </c>
      <c r="N485" s="24" t="str">
        <f t="shared" si="102"/>
        <v/>
      </c>
      <c r="O485" s="15" t="str">
        <f t="shared" si="103"/>
        <v/>
      </c>
    </row>
    <row r="486" spans="2:15" ht="15" customHeight="1" x14ac:dyDescent="0.3">
      <c r="B486" s="3" t="str">
        <f t="shared" si="98"/>
        <v/>
      </c>
      <c r="C486" s="10" t="str">
        <f t="shared" si="99"/>
        <v/>
      </c>
      <c r="D486" s="14" t="str">
        <f t="shared" si="100"/>
        <v/>
      </c>
      <c r="E486" s="14" t="str">
        <f t="shared" si="91"/>
        <v/>
      </c>
      <c r="F486" s="14" t="str">
        <f t="shared" si="92"/>
        <v/>
      </c>
      <c r="G486" s="14" t="str">
        <f t="shared" si="93"/>
        <v/>
      </c>
      <c r="H486" s="14" t="str">
        <f t="shared" si="94"/>
        <v/>
      </c>
      <c r="I486" s="14" t="str">
        <f t="shared" si="95"/>
        <v/>
      </c>
      <c r="J486" s="2"/>
      <c r="K486" s="15" t="str">
        <f t="shared" si="96"/>
        <v/>
      </c>
      <c r="L486" s="24" t="str">
        <f t="shared" si="101"/>
        <v/>
      </c>
      <c r="M486" s="15" t="str">
        <f t="shared" si="97"/>
        <v/>
      </c>
      <c r="N486" s="24" t="str">
        <f t="shared" si="102"/>
        <v/>
      </c>
      <c r="O486" s="15" t="str">
        <f t="shared" si="103"/>
        <v/>
      </c>
    </row>
    <row r="487" spans="2:15" ht="15" customHeight="1" x14ac:dyDescent="0.3">
      <c r="B487" s="3" t="str">
        <f t="shared" si="98"/>
        <v/>
      </c>
      <c r="C487" s="10" t="str">
        <f t="shared" si="99"/>
        <v/>
      </c>
      <c r="D487" s="14" t="str">
        <f t="shared" si="100"/>
        <v/>
      </c>
      <c r="E487" s="14" t="str">
        <f t="shared" si="91"/>
        <v/>
      </c>
      <c r="F487" s="14" t="str">
        <f t="shared" si="92"/>
        <v/>
      </c>
      <c r="G487" s="14" t="str">
        <f t="shared" si="93"/>
        <v/>
      </c>
      <c r="H487" s="14" t="str">
        <f t="shared" si="94"/>
        <v/>
      </c>
      <c r="I487" s="14" t="str">
        <f t="shared" si="95"/>
        <v/>
      </c>
      <c r="J487" s="2"/>
      <c r="K487" s="15" t="str">
        <f t="shared" si="96"/>
        <v/>
      </c>
      <c r="L487" s="24" t="str">
        <f t="shared" si="101"/>
        <v/>
      </c>
      <c r="M487" s="15" t="str">
        <f t="shared" si="97"/>
        <v/>
      </c>
      <c r="N487" s="24" t="str">
        <f t="shared" si="102"/>
        <v/>
      </c>
      <c r="O487" s="15" t="str">
        <f t="shared" si="103"/>
        <v/>
      </c>
    </row>
    <row r="488" spans="2:15" ht="15" customHeight="1" x14ac:dyDescent="0.3">
      <c r="B488" s="3" t="str">
        <f t="shared" si="98"/>
        <v/>
      </c>
      <c r="C488" s="10" t="str">
        <f t="shared" si="99"/>
        <v/>
      </c>
      <c r="D488" s="14" t="str">
        <f t="shared" si="100"/>
        <v/>
      </c>
      <c r="E488" s="14" t="str">
        <f t="shared" si="91"/>
        <v/>
      </c>
      <c r="F488" s="14" t="str">
        <f t="shared" si="92"/>
        <v/>
      </c>
      <c r="G488" s="14" t="str">
        <f t="shared" si="93"/>
        <v/>
      </c>
      <c r="H488" s="14" t="str">
        <f t="shared" si="94"/>
        <v/>
      </c>
      <c r="I488" s="14" t="str">
        <f t="shared" si="95"/>
        <v/>
      </c>
      <c r="J488" s="2"/>
      <c r="K488" s="15" t="str">
        <f t="shared" si="96"/>
        <v/>
      </c>
      <c r="L488" s="24" t="str">
        <f t="shared" si="101"/>
        <v/>
      </c>
      <c r="M488" s="15" t="str">
        <f t="shared" si="97"/>
        <v/>
      </c>
      <c r="N488" s="24" t="str">
        <f t="shared" si="102"/>
        <v/>
      </c>
      <c r="O488" s="15" t="str">
        <f t="shared" si="103"/>
        <v/>
      </c>
    </row>
    <row r="489" spans="2:15" ht="15" customHeight="1" x14ac:dyDescent="0.3">
      <c r="B489" s="3" t="str">
        <f t="shared" si="98"/>
        <v/>
      </c>
      <c r="C489" s="10" t="str">
        <f t="shared" si="99"/>
        <v/>
      </c>
      <c r="D489" s="14" t="str">
        <f t="shared" si="100"/>
        <v/>
      </c>
      <c r="E489" s="14" t="str">
        <f t="shared" si="91"/>
        <v/>
      </c>
      <c r="F489" s="14" t="str">
        <f t="shared" si="92"/>
        <v/>
      </c>
      <c r="G489" s="14" t="str">
        <f t="shared" si="93"/>
        <v/>
      </c>
      <c r="H489" s="14" t="str">
        <f t="shared" si="94"/>
        <v/>
      </c>
      <c r="I489" s="14" t="str">
        <f t="shared" si="95"/>
        <v/>
      </c>
      <c r="J489" s="2"/>
      <c r="K489" s="15" t="str">
        <f t="shared" si="96"/>
        <v/>
      </c>
      <c r="L489" s="24" t="str">
        <f t="shared" si="101"/>
        <v/>
      </c>
      <c r="M489" s="15" t="str">
        <f t="shared" si="97"/>
        <v/>
      </c>
      <c r="N489" s="24" t="str">
        <f t="shared" si="102"/>
        <v/>
      </c>
      <c r="O489" s="15" t="str">
        <f t="shared" si="103"/>
        <v/>
      </c>
    </row>
    <row r="490" spans="2:15" x14ac:dyDescent="0.3">
      <c r="B490" s="3" t="str">
        <f t="shared" si="98"/>
        <v/>
      </c>
      <c r="C490" s="10" t="str">
        <f t="shared" si="99"/>
        <v/>
      </c>
      <c r="D490" s="14" t="str">
        <f t="shared" si="100"/>
        <v/>
      </c>
      <c r="E490" s="14" t="str">
        <f t="shared" si="91"/>
        <v/>
      </c>
      <c r="F490" s="14" t="str">
        <f t="shared" si="92"/>
        <v/>
      </c>
      <c r="G490" s="14" t="str">
        <f t="shared" si="93"/>
        <v/>
      </c>
      <c r="H490" s="14" t="str">
        <f t="shared" si="94"/>
        <v/>
      </c>
      <c r="I490" s="14" t="str">
        <f t="shared" si="95"/>
        <v/>
      </c>
      <c r="J490" s="2"/>
      <c r="K490" s="15" t="str">
        <f t="shared" si="96"/>
        <v/>
      </c>
      <c r="L490" s="24" t="str">
        <f t="shared" si="101"/>
        <v/>
      </c>
      <c r="M490" s="15" t="str">
        <f t="shared" si="97"/>
        <v/>
      </c>
      <c r="N490" s="24" t="str">
        <f t="shared" si="102"/>
        <v/>
      </c>
      <c r="O490" s="15" t="str">
        <f t="shared" si="103"/>
        <v/>
      </c>
    </row>
    <row r="491" spans="2:15" x14ac:dyDescent="0.3">
      <c r="B491" s="3" t="str">
        <f t="shared" si="98"/>
        <v/>
      </c>
      <c r="C491" s="10" t="str">
        <f t="shared" si="99"/>
        <v/>
      </c>
      <c r="D491" s="14" t="str">
        <f t="shared" si="100"/>
        <v/>
      </c>
      <c r="E491" s="14" t="str">
        <f t="shared" si="91"/>
        <v/>
      </c>
      <c r="F491" s="14" t="str">
        <f t="shared" si="92"/>
        <v/>
      </c>
      <c r="G491" s="14" t="str">
        <f t="shared" si="93"/>
        <v/>
      </c>
      <c r="H491" s="14" t="str">
        <f t="shared" si="94"/>
        <v/>
      </c>
      <c r="I491" s="14" t="str">
        <f t="shared" si="95"/>
        <v/>
      </c>
      <c r="J491" s="2"/>
      <c r="K491" s="15" t="str">
        <f t="shared" si="96"/>
        <v/>
      </c>
      <c r="L491" s="24" t="str">
        <f t="shared" si="101"/>
        <v/>
      </c>
      <c r="M491" s="15" t="str">
        <f t="shared" si="97"/>
        <v/>
      </c>
      <c r="N491" s="24" t="str">
        <f t="shared" si="102"/>
        <v/>
      </c>
      <c r="O491" s="15" t="str">
        <f t="shared" si="103"/>
        <v/>
      </c>
    </row>
    <row r="492" spans="2:15" x14ac:dyDescent="0.3">
      <c r="B492" s="3" t="str">
        <f t="shared" si="98"/>
        <v/>
      </c>
      <c r="C492" s="10" t="str">
        <f t="shared" si="99"/>
        <v/>
      </c>
      <c r="D492" s="14" t="str">
        <f t="shared" si="100"/>
        <v/>
      </c>
      <c r="E492" s="14" t="str">
        <f t="shared" si="91"/>
        <v/>
      </c>
      <c r="F492" s="14" t="str">
        <f t="shared" si="92"/>
        <v/>
      </c>
      <c r="G492" s="14" t="str">
        <f t="shared" si="93"/>
        <v/>
      </c>
      <c r="H492" s="14" t="str">
        <f t="shared" si="94"/>
        <v/>
      </c>
      <c r="I492" s="14" t="str">
        <f t="shared" si="95"/>
        <v/>
      </c>
      <c r="J492" s="2"/>
      <c r="K492" s="15" t="str">
        <f t="shared" si="96"/>
        <v/>
      </c>
      <c r="L492" s="24" t="str">
        <f t="shared" si="101"/>
        <v/>
      </c>
      <c r="M492" s="15" t="str">
        <f t="shared" si="97"/>
        <v/>
      </c>
      <c r="N492" s="24" t="str">
        <f t="shared" si="102"/>
        <v/>
      </c>
      <c r="O492" s="15" t="str">
        <f t="shared" si="103"/>
        <v/>
      </c>
    </row>
    <row r="493" spans="2:15" x14ac:dyDescent="0.3">
      <c r="B493" s="3" t="str">
        <f t="shared" si="98"/>
        <v/>
      </c>
      <c r="C493" s="10" t="str">
        <f t="shared" si="99"/>
        <v/>
      </c>
      <c r="D493" s="14" t="str">
        <f t="shared" si="100"/>
        <v/>
      </c>
      <c r="E493" s="14" t="str">
        <f t="shared" si="91"/>
        <v/>
      </c>
      <c r="F493" s="14" t="str">
        <f t="shared" si="92"/>
        <v/>
      </c>
      <c r="G493" s="14" t="str">
        <f t="shared" si="93"/>
        <v/>
      </c>
      <c r="H493" s="14" t="str">
        <f t="shared" si="94"/>
        <v/>
      </c>
      <c r="I493" s="14" t="str">
        <f t="shared" si="95"/>
        <v/>
      </c>
      <c r="J493" s="2"/>
      <c r="K493" s="15" t="str">
        <f t="shared" si="96"/>
        <v/>
      </c>
      <c r="L493" s="24" t="str">
        <f t="shared" si="101"/>
        <v/>
      </c>
      <c r="M493" s="15" t="str">
        <f t="shared" si="97"/>
        <v/>
      </c>
      <c r="N493" s="24" t="str">
        <f t="shared" si="102"/>
        <v/>
      </c>
      <c r="O493" s="15" t="str">
        <f t="shared" si="103"/>
        <v/>
      </c>
    </row>
    <row r="494" spans="2:15" x14ac:dyDescent="0.3">
      <c r="B494" s="3" t="str">
        <f t="shared" si="98"/>
        <v/>
      </c>
      <c r="C494" s="10" t="str">
        <f t="shared" si="99"/>
        <v/>
      </c>
      <c r="D494" s="14" t="str">
        <f t="shared" si="100"/>
        <v/>
      </c>
      <c r="E494" s="14" t="str">
        <f t="shared" si="91"/>
        <v/>
      </c>
      <c r="F494" s="14" t="str">
        <f t="shared" si="92"/>
        <v/>
      </c>
      <c r="G494" s="14" t="str">
        <f t="shared" si="93"/>
        <v/>
      </c>
      <c r="H494" s="14" t="str">
        <f t="shared" si="94"/>
        <v/>
      </c>
      <c r="I494" s="14" t="str">
        <f t="shared" si="95"/>
        <v/>
      </c>
      <c r="J494" s="2"/>
      <c r="K494" s="15" t="str">
        <f t="shared" si="96"/>
        <v/>
      </c>
      <c r="L494" s="24" t="str">
        <f t="shared" si="101"/>
        <v/>
      </c>
      <c r="M494" s="15" t="str">
        <f t="shared" si="97"/>
        <v/>
      </c>
      <c r="N494" s="24" t="str">
        <f t="shared" si="102"/>
        <v/>
      </c>
      <c r="O494" s="15" t="str">
        <f t="shared" si="103"/>
        <v/>
      </c>
    </row>
    <row r="495" spans="2:15" x14ac:dyDescent="0.3">
      <c r="B495" s="3" t="str">
        <f t="shared" si="98"/>
        <v/>
      </c>
      <c r="C495" s="10" t="str">
        <f t="shared" si="99"/>
        <v/>
      </c>
      <c r="D495" s="14" t="str">
        <f t="shared" si="100"/>
        <v/>
      </c>
      <c r="E495" s="14" t="str">
        <f t="shared" si="91"/>
        <v/>
      </c>
      <c r="F495" s="14" t="str">
        <f t="shared" si="92"/>
        <v/>
      </c>
      <c r="G495" s="14" t="str">
        <f t="shared" si="93"/>
        <v/>
      </c>
      <c r="H495" s="14" t="str">
        <f t="shared" si="94"/>
        <v/>
      </c>
      <c r="I495" s="14" t="str">
        <f t="shared" si="95"/>
        <v/>
      </c>
      <c r="J495" s="2"/>
      <c r="K495" s="15" t="str">
        <f t="shared" si="96"/>
        <v/>
      </c>
      <c r="L495" s="24" t="str">
        <f t="shared" si="101"/>
        <v/>
      </c>
      <c r="M495" s="15" t="str">
        <f t="shared" si="97"/>
        <v/>
      </c>
      <c r="N495" s="24" t="str">
        <f t="shared" si="102"/>
        <v/>
      </c>
      <c r="O495" s="15" t="str">
        <f t="shared" si="103"/>
        <v/>
      </c>
    </row>
    <row r="496" spans="2:15" x14ac:dyDescent="0.3">
      <c r="B496" s="3" t="str">
        <f t="shared" si="98"/>
        <v/>
      </c>
      <c r="C496" s="10" t="str">
        <f t="shared" si="99"/>
        <v/>
      </c>
      <c r="D496" s="14" t="str">
        <f t="shared" si="100"/>
        <v/>
      </c>
      <c r="E496" s="14" t="str">
        <f t="shared" si="91"/>
        <v/>
      </c>
      <c r="F496" s="14" t="str">
        <f t="shared" si="92"/>
        <v/>
      </c>
      <c r="G496" s="14" t="str">
        <f t="shared" si="93"/>
        <v/>
      </c>
      <c r="H496" s="14" t="str">
        <f t="shared" si="94"/>
        <v/>
      </c>
      <c r="I496" s="14" t="str">
        <f t="shared" si="95"/>
        <v/>
      </c>
      <c r="J496" s="2"/>
      <c r="K496" s="15" t="str">
        <f t="shared" si="96"/>
        <v/>
      </c>
      <c r="L496" s="24" t="str">
        <f t="shared" si="101"/>
        <v/>
      </c>
      <c r="M496" s="15" t="str">
        <f t="shared" si="97"/>
        <v/>
      </c>
      <c r="N496" s="24" t="str">
        <f t="shared" si="102"/>
        <v/>
      </c>
      <c r="O496" s="15" t="str">
        <f t="shared" si="103"/>
        <v/>
      </c>
    </row>
    <row r="497" spans="2:15" x14ac:dyDescent="0.3">
      <c r="B497" s="3" t="str">
        <f t="shared" si="98"/>
        <v/>
      </c>
      <c r="C497" s="10" t="str">
        <f t="shared" si="99"/>
        <v/>
      </c>
      <c r="D497" s="14" t="str">
        <f t="shared" si="100"/>
        <v/>
      </c>
      <c r="E497" s="14" t="str">
        <f t="shared" si="91"/>
        <v/>
      </c>
      <c r="F497" s="14" t="str">
        <f t="shared" si="92"/>
        <v/>
      </c>
      <c r="G497" s="14" t="str">
        <f t="shared" si="93"/>
        <v/>
      </c>
      <c r="H497" s="14" t="str">
        <f t="shared" si="94"/>
        <v/>
      </c>
      <c r="I497" s="14" t="str">
        <f t="shared" si="95"/>
        <v/>
      </c>
      <c r="J497" s="2"/>
      <c r="K497" s="15" t="str">
        <f t="shared" si="96"/>
        <v/>
      </c>
      <c r="L497" s="24" t="str">
        <f t="shared" si="101"/>
        <v/>
      </c>
      <c r="M497" s="15" t="str">
        <f t="shared" si="97"/>
        <v/>
      </c>
      <c r="N497" s="24" t="str">
        <f t="shared" si="102"/>
        <v/>
      </c>
      <c r="O497" s="15" t="str">
        <f t="shared" si="103"/>
        <v/>
      </c>
    </row>
    <row r="498" spans="2:15" x14ac:dyDescent="0.3">
      <c r="B498" s="3" t="str">
        <f t="shared" si="98"/>
        <v/>
      </c>
      <c r="C498" s="10" t="str">
        <f t="shared" si="99"/>
        <v/>
      </c>
      <c r="D498" s="14" t="str">
        <f t="shared" si="100"/>
        <v/>
      </c>
      <c r="E498" s="14" t="str">
        <f t="shared" si="91"/>
        <v/>
      </c>
      <c r="F498" s="14" t="str">
        <f t="shared" si="92"/>
        <v/>
      </c>
      <c r="G498" s="14" t="str">
        <f t="shared" si="93"/>
        <v/>
      </c>
      <c r="H498" s="14" t="str">
        <f t="shared" si="94"/>
        <v/>
      </c>
      <c r="I498" s="14" t="str">
        <f t="shared" si="95"/>
        <v/>
      </c>
      <c r="J498" s="2"/>
      <c r="K498" s="15" t="str">
        <f t="shared" si="96"/>
        <v/>
      </c>
      <c r="L498" s="24" t="str">
        <f t="shared" si="101"/>
        <v/>
      </c>
      <c r="M498" s="15" t="str">
        <f t="shared" si="97"/>
        <v/>
      </c>
      <c r="N498" s="24" t="str">
        <f t="shared" si="102"/>
        <v/>
      </c>
      <c r="O498" s="15" t="str">
        <f t="shared" si="103"/>
        <v/>
      </c>
    </row>
    <row r="499" spans="2:15" x14ac:dyDescent="0.3">
      <c r="B499" s="3" t="str">
        <f t="shared" si="98"/>
        <v/>
      </c>
      <c r="C499" s="10" t="str">
        <f t="shared" si="99"/>
        <v/>
      </c>
      <c r="D499" s="14" t="str">
        <f t="shared" si="100"/>
        <v/>
      </c>
      <c r="E499" s="14" t="str">
        <f t="shared" si="91"/>
        <v/>
      </c>
      <c r="F499" s="14" t="str">
        <f t="shared" si="92"/>
        <v/>
      </c>
      <c r="G499" s="14" t="str">
        <f t="shared" si="93"/>
        <v/>
      </c>
      <c r="H499" s="14" t="str">
        <f t="shared" si="94"/>
        <v/>
      </c>
      <c r="I499" s="14" t="str">
        <f t="shared" si="95"/>
        <v/>
      </c>
      <c r="J499" s="2"/>
      <c r="K499" s="15" t="str">
        <f t="shared" si="96"/>
        <v/>
      </c>
      <c r="L499" s="24" t="str">
        <f t="shared" si="101"/>
        <v/>
      </c>
      <c r="M499" s="15" t="str">
        <f t="shared" si="97"/>
        <v/>
      </c>
      <c r="N499" s="24" t="str">
        <f t="shared" si="102"/>
        <v/>
      </c>
      <c r="O499" s="15" t="str">
        <f t="shared" si="103"/>
        <v/>
      </c>
    </row>
    <row r="500" spans="2:15" x14ac:dyDescent="0.3">
      <c r="B500" s="3" t="str">
        <f t="shared" si="98"/>
        <v/>
      </c>
      <c r="C500" s="10" t="str">
        <f t="shared" si="99"/>
        <v/>
      </c>
      <c r="D500" s="14" t="str">
        <f t="shared" si="100"/>
        <v/>
      </c>
      <c r="E500" s="14" t="str">
        <f t="shared" si="91"/>
        <v/>
      </c>
      <c r="F500" s="14" t="str">
        <f t="shared" si="92"/>
        <v/>
      </c>
      <c r="G500" s="14" t="str">
        <f t="shared" si="93"/>
        <v/>
      </c>
      <c r="H500" s="14" t="str">
        <f t="shared" si="94"/>
        <v/>
      </c>
      <c r="I500" s="14" t="str">
        <f t="shared" si="95"/>
        <v/>
      </c>
      <c r="J500" s="2"/>
      <c r="K500" s="15" t="str">
        <f t="shared" si="96"/>
        <v/>
      </c>
      <c r="L500" s="24" t="str">
        <f t="shared" si="101"/>
        <v/>
      </c>
      <c r="M500" s="15" t="str">
        <f t="shared" si="97"/>
        <v/>
      </c>
      <c r="N500" s="24" t="str">
        <f t="shared" si="102"/>
        <v/>
      </c>
      <c r="O500" s="15" t="str">
        <f t="shared" si="103"/>
        <v/>
      </c>
    </row>
    <row r="501" spans="2:15" x14ac:dyDescent="0.3">
      <c r="B501" s="3" t="str">
        <f t="shared" si="98"/>
        <v/>
      </c>
      <c r="C501" s="10" t="str">
        <f t="shared" si="99"/>
        <v/>
      </c>
      <c r="D501" s="14" t="str">
        <f t="shared" si="100"/>
        <v/>
      </c>
      <c r="E501" s="14" t="str">
        <f t="shared" si="91"/>
        <v/>
      </c>
      <c r="F501" s="14" t="str">
        <f t="shared" si="92"/>
        <v/>
      </c>
      <c r="G501" s="14" t="str">
        <f t="shared" si="93"/>
        <v/>
      </c>
      <c r="H501" s="14" t="str">
        <f t="shared" si="94"/>
        <v/>
      </c>
      <c r="I501" s="14" t="str">
        <f t="shared" si="95"/>
        <v/>
      </c>
      <c r="J501" s="2"/>
      <c r="K501" s="15" t="str">
        <f t="shared" si="96"/>
        <v/>
      </c>
      <c r="L501" s="24" t="str">
        <f t="shared" si="101"/>
        <v/>
      </c>
      <c r="M501" s="15" t="str">
        <f t="shared" si="97"/>
        <v/>
      </c>
      <c r="N501" s="24" t="str">
        <f t="shared" si="102"/>
        <v/>
      </c>
      <c r="O501" s="15" t="str">
        <f t="shared" si="103"/>
        <v/>
      </c>
    </row>
    <row r="502" spans="2:15" x14ac:dyDescent="0.3">
      <c r="B502" s="3" t="str">
        <f t="shared" si="98"/>
        <v/>
      </c>
      <c r="C502" s="10" t="str">
        <f t="shared" si="99"/>
        <v/>
      </c>
      <c r="D502" s="14" t="str">
        <f t="shared" si="100"/>
        <v/>
      </c>
      <c r="E502" s="14" t="str">
        <f t="shared" si="91"/>
        <v/>
      </c>
      <c r="F502" s="14" t="str">
        <f t="shared" si="92"/>
        <v/>
      </c>
      <c r="G502" s="14" t="str">
        <f t="shared" si="93"/>
        <v/>
      </c>
      <c r="H502" s="14" t="str">
        <f t="shared" si="94"/>
        <v/>
      </c>
      <c r="I502" s="14" t="str">
        <f t="shared" si="95"/>
        <v/>
      </c>
      <c r="J502" s="2"/>
      <c r="K502" s="15" t="str">
        <f t="shared" si="96"/>
        <v/>
      </c>
      <c r="L502" s="24" t="str">
        <f t="shared" si="101"/>
        <v/>
      </c>
      <c r="M502" s="15" t="str">
        <f t="shared" si="97"/>
        <v/>
      </c>
      <c r="N502" s="24" t="str">
        <f t="shared" si="102"/>
        <v/>
      </c>
      <c r="O502" s="15" t="str">
        <f t="shared" si="103"/>
        <v/>
      </c>
    </row>
    <row r="503" spans="2:15" x14ac:dyDescent="0.3">
      <c r="B503" s="3" t="str">
        <f t="shared" si="98"/>
        <v/>
      </c>
      <c r="C503" s="10" t="str">
        <f t="shared" si="99"/>
        <v/>
      </c>
      <c r="D503" s="14" t="str">
        <f t="shared" si="100"/>
        <v/>
      </c>
      <c r="E503" s="14" t="str">
        <f t="shared" si="91"/>
        <v/>
      </c>
      <c r="F503" s="14" t="str">
        <f t="shared" si="92"/>
        <v/>
      </c>
      <c r="G503" s="14" t="str">
        <f t="shared" si="93"/>
        <v/>
      </c>
      <c r="H503" s="14" t="str">
        <f t="shared" si="94"/>
        <v/>
      </c>
      <c r="I503" s="14" t="str">
        <f t="shared" si="95"/>
        <v/>
      </c>
      <c r="J503" s="2"/>
      <c r="K503" s="15" t="str">
        <f t="shared" si="96"/>
        <v/>
      </c>
      <c r="L503" s="24" t="str">
        <f t="shared" si="101"/>
        <v/>
      </c>
      <c r="M503" s="15" t="str">
        <f t="shared" si="97"/>
        <v/>
      </c>
      <c r="N503" s="24" t="str">
        <f t="shared" si="102"/>
        <v/>
      </c>
      <c r="O503" s="15" t="str">
        <f t="shared" si="103"/>
        <v/>
      </c>
    </row>
    <row r="504" spans="2:15" x14ac:dyDescent="0.3">
      <c r="B504" s="3" t="str">
        <f t="shared" si="98"/>
        <v/>
      </c>
      <c r="C504" s="10" t="str">
        <f t="shared" si="99"/>
        <v/>
      </c>
      <c r="D504" s="14" t="str">
        <f t="shared" si="100"/>
        <v/>
      </c>
      <c r="E504" s="14" t="str">
        <f t="shared" si="91"/>
        <v/>
      </c>
      <c r="F504" s="14" t="str">
        <f t="shared" si="92"/>
        <v/>
      </c>
      <c r="G504" s="14" t="str">
        <f t="shared" si="93"/>
        <v/>
      </c>
      <c r="H504" s="14" t="str">
        <f t="shared" si="94"/>
        <v/>
      </c>
      <c r="I504" s="14" t="str">
        <f t="shared" si="95"/>
        <v/>
      </c>
      <c r="J504" s="2"/>
      <c r="K504" s="15" t="str">
        <f t="shared" si="96"/>
        <v/>
      </c>
      <c r="L504" s="24" t="str">
        <f t="shared" si="101"/>
        <v/>
      </c>
      <c r="M504" s="15" t="str">
        <f t="shared" si="97"/>
        <v/>
      </c>
      <c r="N504" s="24" t="str">
        <f t="shared" si="102"/>
        <v/>
      </c>
      <c r="O504" s="15" t="str">
        <f t="shared" si="103"/>
        <v/>
      </c>
    </row>
    <row r="505" spans="2:15" x14ac:dyDescent="0.3">
      <c r="B505" s="3" t="str">
        <f t="shared" si="98"/>
        <v/>
      </c>
      <c r="C505" s="10" t="str">
        <f t="shared" si="99"/>
        <v/>
      </c>
      <c r="D505" s="14" t="str">
        <f t="shared" si="100"/>
        <v/>
      </c>
      <c r="E505" s="14" t="str">
        <f t="shared" si="91"/>
        <v/>
      </c>
      <c r="F505" s="14" t="str">
        <f t="shared" si="92"/>
        <v/>
      </c>
      <c r="G505" s="14" t="str">
        <f t="shared" si="93"/>
        <v/>
      </c>
      <c r="H505" s="14" t="str">
        <f t="shared" si="94"/>
        <v/>
      </c>
      <c r="I505" s="14" t="str">
        <f t="shared" si="95"/>
        <v/>
      </c>
      <c r="J505" s="2"/>
      <c r="K505" s="15" t="str">
        <f t="shared" si="96"/>
        <v/>
      </c>
      <c r="L505" s="24" t="str">
        <f t="shared" si="101"/>
        <v/>
      </c>
      <c r="M505" s="15" t="str">
        <f t="shared" si="97"/>
        <v/>
      </c>
      <c r="N505" s="24" t="str">
        <f t="shared" si="102"/>
        <v/>
      </c>
      <c r="O505" s="15" t="str">
        <f t="shared" si="103"/>
        <v/>
      </c>
    </row>
    <row r="506" spans="2:15" x14ac:dyDescent="0.3">
      <c r="B506" s="3" t="str">
        <f t="shared" si="98"/>
        <v/>
      </c>
      <c r="C506" s="10" t="str">
        <f t="shared" si="99"/>
        <v/>
      </c>
      <c r="D506" s="14" t="str">
        <f t="shared" si="100"/>
        <v/>
      </c>
      <c r="E506" s="14" t="str">
        <f t="shared" si="91"/>
        <v/>
      </c>
      <c r="F506" s="14" t="str">
        <f t="shared" si="92"/>
        <v/>
      </c>
      <c r="G506" s="14" t="str">
        <f t="shared" si="93"/>
        <v/>
      </c>
      <c r="H506" s="14" t="str">
        <f t="shared" si="94"/>
        <v/>
      </c>
      <c r="I506" s="14" t="str">
        <f t="shared" si="95"/>
        <v/>
      </c>
      <c r="J506" s="2"/>
      <c r="K506" s="15" t="str">
        <f t="shared" si="96"/>
        <v/>
      </c>
      <c r="L506" s="24" t="str">
        <f t="shared" si="101"/>
        <v/>
      </c>
      <c r="M506" s="15" t="str">
        <f t="shared" si="97"/>
        <v/>
      </c>
      <c r="N506" s="24" t="str">
        <f t="shared" si="102"/>
        <v/>
      </c>
      <c r="O506" s="15" t="str">
        <f t="shared" si="103"/>
        <v/>
      </c>
    </row>
    <row r="507" spans="2:15" x14ac:dyDescent="0.3">
      <c r="B507" s="3" t="str">
        <f t="shared" si="98"/>
        <v/>
      </c>
      <c r="C507" s="10" t="str">
        <f t="shared" si="99"/>
        <v/>
      </c>
      <c r="D507" s="14" t="str">
        <f t="shared" si="100"/>
        <v/>
      </c>
      <c r="E507" s="14" t="str">
        <f t="shared" si="91"/>
        <v/>
      </c>
      <c r="F507" s="14" t="str">
        <f t="shared" si="92"/>
        <v/>
      </c>
      <c r="G507" s="14" t="str">
        <f t="shared" si="93"/>
        <v/>
      </c>
      <c r="H507" s="14" t="str">
        <f t="shared" si="94"/>
        <v/>
      </c>
      <c r="I507" s="14" t="str">
        <f t="shared" si="95"/>
        <v/>
      </c>
      <c r="J507" s="2"/>
      <c r="K507" s="15" t="str">
        <f t="shared" si="96"/>
        <v/>
      </c>
      <c r="L507" s="24" t="str">
        <f t="shared" si="101"/>
        <v/>
      </c>
      <c r="M507" s="15" t="str">
        <f t="shared" si="97"/>
        <v/>
      </c>
      <c r="N507" s="24" t="str">
        <f t="shared" si="102"/>
        <v/>
      </c>
      <c r="O507" s="15" t="str">
        <f t="shared" si="103"/>
        <v/>
      </c>
    </row>
    <row r="508" spans="2:15" x14ac:dyDescent="0.3">
      <c r="B508" s="3" t="str">
        <f t="shared" si="98"/>
        <v/>
      </c>
      <c r="C508" s="10" t="str">
        <f t="shared" si="99"/>
        <v/>
      </c>
      <c r="D508" s="14" t="str">
        <f t="shared" si="100"/>
        <v/>
      </c>
      <c r="E508" s="14" t="str">
        <f t="shared" si="91"/>
        <v/>
      </c>
      <c r="F508" s="14" t="str">
        <f t="shared" si="92"/>
        <v/>
      </c>
      <c r="G508" s="14" t="str">
        <f t="shared" si="93"/>
        <v/>
      </c>
      <c r="H508" s="14" t="str">
        <f t="shared" si="94"/>
        <v/>
      </c>
      <c r="I508" s="14" t="str">
        <f t="shared" si="95"/>
        <v/>
      </c>
      <c r="J508" s="2"/>
      <c r="K508" s="15" t="str">
        <f t="shared" si="96"/>
        <v/>
      </c>
      <c r="L508" s="24" t="str">
        <f t="shared" si="101"/>
        <v/>
      </c>
      <c r="M508" s="15" t="str">
        <f t="shared" si="97"/>
        <v/>
      </c>
      <c r="N508" s="24" t="str">
        <f t="shared" si="102"/>
        <v/>
      </c>
      <c r="O508" s="15" t="str">
        <f t="shared" si="103"/>
        <v/>
      </c>
    </row>
    <row r="509" spans="2:15" x14ac:dyDescent="0.3">
      <c r="B509" s="3" t="str">
        <f t="shared" si="98"/>
        <v/>
      </c>
      <c r="C509" s="10" t="str">
        <f t="shared" si="99"/>
        <v/>
      </c>
      <c r="D509" s="14" t="str">
        <f t="shared" si="100"/>
        <v/>
      </c>
      <c r="E509" s="14" t="str">
        <f t="shared" si="91"/>
        <v/>
      </c>
      <c r="F509" s="14" t="str">
        <f t="shared" si="92"/>
        <v/>
      </c>
      <c r="G509" s="14" t="str">
        <f t="shared" si="93"/>
        <v/>
      </c>
      <c r="H509" s="14" t="str">
        <f t="shared" si="94"/>
        <v/>
      </c>
      <c r="I509" s="14" t="str">
        <f t="shared" si="95"/>
        <v/>
      </c>
      <c r="J509" s="2"/>
      <c r="K509" s="15" t="str">
        <f t="shared" si="96"/>
        <v/>
      </c>
      <c r="L509" s="24" t="str">
        <f t="shared" si="101"/>
        <v/>
      </c>
      <c r="M509" s="15" t="str">
        <f t="shared" si="97"/>
        <v/>
      </c>
      <c r="N509" s="24" t="str">
        <f t="shared" si="102"/>
        <v/>
      </c>
      <c r="O509" s="15" t="str">
        <f t="shared" si="103"/>
        <v/>
      </c>
    </row>
    <row r="510" spans="2:15" x14ac:dyDescent="0.3">
      <c r="B510" s="3" t="str">
        <f t="shared" si="98"/>
        <v/>
      </c>
      <c r="C510" s="10" t="str">
        <f t="shared" si="99"/>
        <v/>
      </c>
      <c r="D510" s="14" t="str">
        <f t="shared" si="100"/>
        <v/>
      </c>
      <c r="E510" s="14" t="str">
        <f t="shared" si="91"/>
        <v/>
      </c>
      <c r="F510" s="14" t="str">
        <f t="shared" si="92"/>
        <v/>
      </c>
      <c r="G510" s="14" t="str">
        <f t="shared" si="93"/>
        <v/>
      </c>
      <c r="H510" s="14" t="str">
        <f t="shared" si="94"/>
        <v/>
      </c>
      <c r="I510" s="14" t="str">
        <f t="shared" si="95"/>
        <v/>
      </c>
      <c r="J510" s="2"/>
      <c r="K510" s="15" t="str">
        <f t="shared" si="96"/>
        <v/>
      </c>
      <c r="L510" s="24" t="str">
        <f t="shared" si="101"/>
        <v/>
      </c>
      <c r="M510" s="15" t="str">
        <f t="shared" si="97"/>
        <v/>
      </c>
      <c r="N510" s="24" t="str">
        <f t="shared" si="102"/>
        <v/>
      </c>
      <c r="O510" s="15" t="str">
        <f t="shared" si="103"/>
        <v/>
      </c>
    </row>
    <row r="511" spans="2:15" x14ac:dyDescent="0.3">
      <c r="B511" s="3" t="str">
        <f t="shared" si="98"/>
        <v/>
      </c>
      <c r="C511" s="10" t="str">
        <f t="shared" si="99"/>
        <v/>
      </c>
      <c r="D511" s="14" t="str">
        <f t="shared" si="100"/>
        <v/>
      </c>
      <c r="E511" s="14" t="str">
        <f t="shared" si="91"/>
        <v/>
      </c>
      <c r="F511" s="14" t="str">
        <f t="shared" si="92"/>
        <v/>
      </c>
      <c r="G511" s="14" t="str">
        <f t="shared" si="93"/>
        <v/>
      </c>
      <c r="H511" s="14" t="str">
        <f t="shared" si="94"/>
        <v/>
      </c>
      <c r="I511" s="14" t="str">
        <f t="shared" si="95"/>
        <v/>
      </c>
      <c r="J511" s="2"/>
      <c r="K511" s="15" t="str">
        <f t="shared" si="96"/>
        <v/>
      </c>
      <c r="L511" s="24" t="str">
        <f t="shared" si="101"/>
        <v/>
      </c>
      <c r="M511" s="15" t="str">
        <f t="shared" si="97"/>
        <v/>
      </c>
      <c r="N511" s="24" t="str">
        <f t="shared" si="102"/>
        <v/>
      </c>
      <c r="O511" s="15" t="str">
        <f t="shared" si="103"/>
        <v/>
      </c>
    </row>
    <row r="512" spans="2:15" x14ac:dyDescent="0.3">
      <c r="B512" s="3" t="str">
        <f t="shared" si="98"/>
        <v/>
      </c>
      <c r="C512" s="10" t="str">
        <f t="shared" si="99"/>
        <v/>
      </c>
      <c r="D512" s="14" t="str">
        <f t="shared" si="100"/>
        <v/>
      </c>
      <c r="E512" s="14" t="str">
        <f t="shared" si="91"/>
        <v/>
      </c>
      <c r="F512" s="14" t="str">
        <f t="shared" si="92"/>
        <v/>
      </c>
      <c r="G512" s="14" t="str">
        <f t="shared" si="93"/>
        <v/>
      </c>
      <c r="H512" s="14" t="str">
        <f t="shared" si="94"/>
        <v/>
      </c>
      <c r="I512" s="14" t="str">
        <f t="shared" si="95"/>
        <v/>
      </c>
      <c r="J512" s="2"/>
      <c r="K512" s="15" t="str">
        <f t="shared" si="96"/>
        <v/>
      </c>
      <c r="L512" s="24" t="str">
        <f t="shared" si="101"/>
        <v/>
      </c>
      <c r="M512" s="15" t="str">
        <f t="shared" si="97"/>
        <v/>
      </c>
      <c r="N512" s="24" t="str">
        <f t="shared" si="102"/>
        <v/>
      </c>
      <c r="O512" s="15" t="str">
        <f t="shared" si="103"/>
        <v/>
      </c>
    </row>
    <row r="513" spans="2:15" x14ac:dyDescent="0.3">
      <c r="B513" s="3" t="str">
        <f t="shared" si="98"/>
        <v/>
      </c>
      <c r="C513" s="10" t="str">
        <f t="shared" si="99"/>
        <v/>
      </c>
      <c r="D513" s="14" t="str">
        <f t="shared" si="100"/>
        <v/>
      </c>
      <c r="E513" s="14" t="str">
        <f t="shared" si="91"/>
        <v/>
      </c>
      <c r="F513" s="14" t="str">
        <f t="shared" si="92"/>
        <v/>
      </c>
      <c r="G513" s="14" t="str">
        <f t="shared" si="93"/>
        <v/>
      </c>
      <c r="H513" s="14" t="str">
        <f t="shared" si="94"/>
        <v/>
      </c>
      <c r="I513" s="14" t="str">
        <f t="shared" si="95"/>
        <v/>
      </c>
      <c r="J513" s="2"/>
      <c r="K513" s="15" t="str">
        <f t="shared" si="96"/>
        <v/>
      </c>
      <c r="L513" s="24" t="str">
        <f t="shared" si="101"/>
        <v/>
      </c>
      <c r="M513" s="15" t="str">
        <f t="shared" si="97"/>
        <v/>
      </c>
      <c r="N513" s="24" t="str">
        <f t="shared" si="102"/>
        <v/>
      </c>
      <c r="O513" s="15" t="str">
        <f t="shared" si="103"/>
        <v/>
      </c>
    </row>
    <row r="514" spans="2:15" x14ac:dyDescent="0.3">
      <c r="B514" s="3" t="str">
        <f t="shared" si="98"/>
        <v/>
      </c>
      <c r="C514" s="10" t="str">
        <f t="shared" si="99"/>
        <v/>
      </c>
      <c r="D514" s="14" t="str">
        <f t="shared" si="100"/>
        <v/>
      </c>
      <c r="E514" s="14" t="str">
        <f t="shared" si="91"/>
        <v/>
      </c>
      <c r="F514" s="14" t="str">
        <f t="shared" si="92"/>
        <v/>
      </c>
      <c r="G514" s="14" t="str">
        <f t="shared" si="93"/>
        <v/>
      </c>
      <c r="H514" s="14" t="str">
        <f t="shared" si="94"/>
        <v/>
      </c>
      <c r="I514" s="14" t="str">
        <f t="shared" si="95"/>
        <v/>
      </c>
      <c r="J514" s="2"/>
      <c r="K514" s="15" t="str">
        <f t="shared" si="96"/>
        <v/>
      </c>
      <c r="L514" s="24" t="str">
        <f t="shared" si="101"/>
        <v/>
      </c>
      <c r="M514" s="15" t="str">
        <f t="shared" si="97"/>
        <v/>
      </c>
      <c r="N514" s="24" t="str">
        <f t="shared" si="102"/>
        <v/>
      </c>
      <c r="O514" s="15" t="str">
        <f t="shared" si="103"/>
        <v/>
      </c>
    </row>
    <row r="515" spans="2:15" x14ac:dyDescent="0.3">
      <c r="B515" s="3" t="str">
        <f t="shared" si="98"/>
        <v/>
      </c>
      <c r="C515" s="10" t="str">
        <f t="shared" si="99"/>
        <v/>
      </c>
      <c r="D515" s="14" t="str">
        <f t="shared" si="100"/>
        <v/>
      </c>
      <c r="E515" s="14" t="str">
        <f t="shared" si="91"/>
        <v/>
      </c>
      <c r="F515" s="14" t="str">
        <f t="shared" si="92"/>
        <v/>
      </c>
      <c r="G515" s="14" t="str">
        <f t="shared" si="93"/>
        <v/>
      </c>
      <c r="H515" s="14" t="str">
        <f t="shared" si="94"/>
        <v/>
      </c>
      <c r="I515" s="14" t="str">
        <f t="shared" si="95"/>
        <v/>
      </c>
      <c r="J515" s="2"/>
      <c r="K515" s="15" t="str">
        <f t="shared" si="96"/>
        <v/>
      </c>
      <c r="L515" s="24" t="str">
        <f t="shared" si="101"/>
        <v/>
      </c>
      <c r="M515" s="15" t="str">
        <f t="shared" si="97"/>
        <v/>
      </c>
      <c r="N515" s="24" t="str">
        <f t="shared" si="102"/>
        <v/>
      </c>
      <c r="O515" s="15" t="str">
        <f t="shared" si="103"/>
        <v/>
      </c>
    </row>
    <row r="516" spans="2:15" x14ac:dyDescent="0.3">
      <c r="B516" s="3" t="str">
        <f t="shared" si="98"/>
        <v/>
      </c>
      <c r="C516" s="10" t="str">
        <f t="shared" si="99"/>
        <v/>
      </c>
      <c r="D516" s="14" t="str">
        <f t="shared" si="100"/>
        <v/>
      </c>
      <c r="E516" s="14" t="str">
        <f t="shared" si="91"/>
        <v/>
      </c>
      <c r="F516" s="14" t="str">
        <f t="shared" si="92"/>
        <v/>
      </c>
      <c r="G516" s="14" t="str">
        <f t="shared" si="93"/>
        <v/>
      </c>
      <c r="H516" s="14" t="str">
        <f t="shared" si="94"/>
        <v/>
      </c>
      <c r="I516" s="14" t="str">
        <f t="shared" si="95"/>
        <v/>
      </c>
      <c r="J516" s="2"/>
      <c r="K516" s="15" t="str">
        <f t="shared" si="96"/>
        <v/>
      </c>
      <c r="L516" s="24" t="str">
        <f t="shared" si="101"/>
        <v/>
      </c>
      <c r="M516" s="15" t="str">
        <f t="shared" si="97"/>
        <v/>
      </c>
      <c r="N516" s="24" t="str">
        <f t="shared" si="102"/>
        <v/>
      </c>
      <c r="O516" s="15" t="str">
        <f t="shared" si="103"/>
        <v/>
      </c>
    </row>
    <row r="517" spans="2:15" x14ac:dyDescent="0.3">
      <c r="B517" s="3" t="str">
        <f t="shared" si="98"/>
        <v/>
      </c>
      <c r="C517" s="10" t="str">
        <f t="shared" si="99"/>
        <v/>
      </c>
      <c r="D517" s="14" t="str">
        <f t="shared" si="100"/>
        <v/>
      </c>
      <c r="E517" s="14" t="str">
        <f t="shared" si="91"/>
        <v/>
      </c>
      <c r="F517" s="14" t="str">
        <f t="shared" si="92"/>
        <v/>
      </c>
      <c r="G517" s="14" t="str">
        <f t="shared" si="93"/>
        <v/>
      </c>
      <c r="H517" s="14" t="str">
        <f t="shared" si="94"/>
        <v/>
      </c>
      <c r="I517" s="14" t="str">
        <f t="shared" si="95"/>
        <v/>
      </c>
      <c r="J517" s="2"/>
      <c r="K517" s="15" t="str">
        <f t="shared" si="96"/>
        <v/>
      </c>
      <c r="L517" s="24" t="str">
        <f t="shared" si="101"/>
        <v/>
      </c>
      <c r="M517" s="15" t="str">
        <f t="shared" si="97"/>
        <v/>
      </c>
      <c r="N517" s="24" t="str">
        <f t="shared" si="102"/>
        <v/>
      </c>
      <c r="O517" s="15" t="str">
        <f t="shared" si="103"/>
        <v/>
      </c>
    </row>
    <row r="518" spans="2:15" x14ac:dyDescent="0.3">
      <c r="B518" s="3" t="str">
        <f t="shared" si="98"/>
        <v/>
      </c>
      <c r="C518" s="10" t="str">
        <f t="shared" si="99"/>
        <v/>
      </c>
      <c r="D518" s="14" t="str">
        <f t="shared" si="100"/>
        <v/>
      </c>
      <c r="E518" s="14" t="str">
        <f t="shared" si="91"/>
        <v/>
      </c>
      <c r="F518" s="14" t="str">
        <f t="shared" si="92"/>
        <v/>
      </c>
      <c r="G518" s="14" t="str">
        <f t="shared" si="93"/>
        <v/>
      </c>
      <c r="H518" s="14" t="str">
        <f t="shared" si="94"/>
        <v/>
      </c>
      <c r="I518" s="14" t="str">
        <f t="shared" si="95"/>
        <v/>
      </c>
      <c r="J518" s="2"/>
      <c r="K518" s="15" t="str">
        <f t="shared" si="96"/>
        <v/>
      </c>
      <c r="L518" s="24" t="str">
        <f t="shared" si="101"/>
        <v/>
      </c>
      <c r="M518" s="15" t="str">
        <f t="shared" si="97"/>
        <v/>
      </c>
      <c r="N518" s="24" t="str">
        <f t="shared" si="102"/>
        <v/>
      </c>
      <c r="O518" s="15" t="str">
        <f t="shared" si="103"/>
        <v/>
      </c>
    </row>
    <row r="519" spans="2:15" x14ac:dyDescent="0.3">
      <c r="B519" s="3" t="str">
        <f t="shared" si="98"/>
        <v/>
      </c>
      <c r="C519" s="10" t="str">
        <f t="shared" si="99"/>
        <v/>
      </c>
      <c r="D519" s="14" t="str">
        <f t="shared" si="100"/>
        <v/>
      </c>
      <c r="E519" s="14" t="str">
        <f t="shared" si="91"/>
        <v/>
      </c>
      <c r="F519" s="14" t="str">
        <f t="shared" si="92"/>
        <v/>
      </c>
      <c r="G519" s="14" t="str">
        <f t="shared" si="93"/>
        <v/>
      </c>
      <c r="H519" s="14" t="str">
        <f t="shared" si="94"/>
        <v/>
      </c>
      <c r="I519" s="14" t="str">
        <f t="shared" si="95"/>
        <v/>
      </c>
      <c r="J519" s="2"/>
      <c r="K519" s="15" t="str">
        <f t="shared" si="96"/>
        <v/>
      </c>
      <c r="L519" s="24" t="str">
        <f t="shared" si="101"/>
        <v/>
      </c>
      <c r="M519" s="15" t="str">
        <f t="shared" si="97"/>
        <v/>
      </c>
      <c r="N519" s="24" t="str">
        <f t="shared" si="102"/>
        <v/>
      </c>
      <c r="O519" s="15" t="str">
        <f t="shared" si="103"/>
        <v/>
      </c>
    </row>
    <row r="520" spans="2:15" x14ac:dyDescent="0.3">
      <c r="B520" s="3" t="str">
        <f t="shared" si="98"/>
        <v/>
      </c>
      <c r="C520" s="10" t="str">
        <f t="shared" si="99"/>
        <v/>
      </c>
      <c r="D520" s="14" t="str">
        <f t="shared" si="100"/>
        <v/>
      </c>
      <c r="E520" s="14" t="str">
        <f t="shared" si="91"/>
        <v/>
      </c>
      <c r="F520" s="14" t="str">
        <f t="shared" si="92"/>
        <v/>
      </c>
      <c r="G520" s="14" t="str">
        <f t="shared" si="93"/>
        <v/>
      </c>
      <c r="H520" s="14" t="str">
        <f t="shared" si="94"/>
        <v/>
      </c>
      <c r="I520" s="14" t="str">
        <f t="shared" si="95"/>
        <v/>
      </c>
      <c r="J520" s="2"/>
      <c r="K520" s="15" t="str">
        <f t="shared" si="96"/>
        <v/>
      </c>
      <c r="L520" s="24" t="str">
        <f t="shared" si="101"/>
        <v/>
      </c>
      <c r="M520" s="15" t="str">
        <f t="shared" si="97"/>
        <v/>
      </c>
      <c r="N520" s="24" t="str">
        <f t="shared" si="102"/>
        <v/>
      </c>
      <c r="O520" s="15" t="str">
        <f t="shared" si="103"/>
        <v/>
      </c>
    </row>
    <row r="521" spans="2:15" x14ac:dyDescent="0.3">
      <c r="B521" s="3" t="str">
        <f t="shared" si="98"/>
        <v/>
      </c>
      <c r="C521" s="10" t="str">
        <f t="shared" si="99"/>
        <v/>
      </c>
      <c r="D521" s="14" t="str">
        <f t="shared" si="100"/>
        <v/>
      </c>
      <c r="E521" s="14" t="str">
        <f t="shared" si="91"/>
        <v/>
      </c>
      <c r="F521" s="14" t="str">
        <f t="shared" si="92"/>
        <v/>
      </c>
      <c r="G521" s="14" t="str">
        <f t="shared" si="93"/>
        <v/>
      </c>
      <c r="H521" s="14" t="str">
        <f t="shared" si="94"/>
        <v/>
      </c>
      <c r="I521" s="14" t="str">
        <f t="shared" si="95"/>
        <v/>
      </c>
      <c r="J521" s="2"/>
      <c r="K521" s="15" t="str">
        <f t="shared" si="96"/>
        <v/>
      </c>
      <c r="L521" s="24" t="str">
        <f t="shared" si="101"/>
        <v/>
      </c>
      <c r="M521" s="15" t="str">
        <f t="shared" si="97"/>
        <v/>
      </c>
      <c r="N521" s="24" t="str">
        <f t="shared" si="102"/>
        <v/>
      </c>
      <c r="O521" s="15" t="str">
        <f t="shared" si="103"/>
        <v/>
      </c>
    </row>
    <row r="522" spans="2:15" x14ac:dyDescent="0.3">
      <c r="B522" s="3" t="str">
        <f t="shared" si="98"/>
        <v/>
      </c>
      <c r="C522" s="10" t="str">
        <f t="shared" si="99"/>
        <v/>
      </c>
      <c r="D522" s="14" t="str">
        <f t="shared" si="100"/>
        <v/>
      </c>
      <c r="E522" s="14" t="str">
        <f t="shared" si="91"/>
        <v/>
      </c>
      <c r="F522" s="14" t="str">
        <f t="shared" si="92"/>
        <v/>
      </c>
      <c r="G522" s="14" t="str">
        <f t="shared" si="93"/>
        <v/>
      </c>
      <c r="H522" s="14" t="str">
        <f t="shared" si="94"/>
        <v/>
      </c>
      <c r="I522" s="14" t="str">
        <f t="shared" si="95"/>
        <v/>
      </c>
      <c r="J522" s="2"/>
      <c r="K522" s="15" t="str">
        <f t="shared" si="96"/>
        <v/>
      </c>
      <c r="L522" s="24" t="str">
        <f t="shared" si="101"/>
        <v/>
      </c>
      <c r="M522" s="15" t="str">
        <f t="shared" si="97"/>
        <v/>
      </c>
      <c r="N522" s="24" t="str">
        <f t="shared" si="102"/>
        <v/>
      </c>
      <c r="O522" s="15" t="str">
        <f t="shared" si="103"/>
        <v/>
      </c>
    </row>
    <row r="523" spans="2:15" x14ac:dyDescent="0.3">
      <c r="B523" s="3" t="str">
        <f t="shared" si="98"/>
        <v/>
      </c>
      <c r="C523" s="10" t="str">
        <f t="shared" si="99"/>
        <v/>
      </c>
      <c r="D523" s="14" t="str">
        <f t="shared" si="100"/>
        <v/>
      </c>
      <c r="E523" s="14" t="str">
        <f t="shared" si="91"/>
        <v/>
      </c>
      <c r="F523" s="14" t="str">
        <f t="shared" si="92"/>
        <v/>
      </c>
      <c r="G523" s="14" t="str">
        <f t="shared" si="93"/>
        <v/>
      </c>
      <c r="H523" s="14" t="str">
        <f t="shared" si="94"/>
        <v/>
      </c>
      <c r="I523" s="14" t="str">
        <f t="shared" si="95"/>
        <v/>
      </c>
      <c r="J523" s="2"/>
      <c r="K523" s="15" t="str">
        <f t="shared" si="96"/>
        <v/>
      </c>
      <c r="L523" s="24" t="str">
        <f t="shared" si="101"/>
        <v/>
      </c>
      <c r="M523" s="15" t="str">
        <f t="shared" si="97"/>
        <v/>
      </c>
      <c r="N523" s="24" t="str">
        <f t="shared" si="102"/>
        <v/>
      </c>
      <c r="O523" s="15" t="str">
        <f t="shared" si="103"/>
        <v/>
      </c>
    </row>
    <row r="524" spans="2:15" x14ac:dyDescent="0.3">
      <c r="B524" s="3" t="str">
        <f t="shared" si="98"/>
        <v/>
      </c>
      <c r="C524" s="10" t="str">
        <f t="shared" si="99"/>
        <v/>
      </c>
      <c r="D524" s="14" t="str">
        <f t="shared" si="100"/>
        <v/>
      </c>
      <c r="E524" s="14" t="str">
        <f t="shared" si="91"/>
        <v/>
      </c>
      <c r="F524" s="14" t="str">
        <f t="shared" si="92"/>
        <v/>
      </c>
      <c r="G524" s="14" t="str">
        <f t="shared" si="93"/>
        <v/>
      </c>
      <c r="H524" s="14" t="str">
        <f t="shared" si="94"/>
        <v/>
      </c>
      <c r="I524" s="14" t="str">
        <f t="shared" si="95"/>
        <v/>
      </c>
      <c r="J524" s="2"/>
      <c r="K524" s="15" t="str">
        <f t="shared" si="96"/>
        <v/>
      </c>
      <c r="L524" s="24" t="str">
        <f t="shared" si="101"/>
        <v/>
      </c>
      <c r="M524" s="15" t="str">
        <f t="shared" si="97"/>
        <v/>
      </c>
      <c r="N524" s="24" t="str">
        <f t="shared" si="102"/>
        <v/>
      </c>
      <c r="O524" s="15" t="str">
        <f t="shared" si="103"/>
        <v/>
      </c>
    </row>
    <row r="525" spans="2:15" x14ac:dyDescent="0.3">
      <c r="B525" s="3" t="str">
        <f t="shared" si="98"/>
        <v/>
      </c>
      <c r="C525" s="10" t="str">
        <f t="shared" si="99"/>
        <v/>
      </c>
      <c r="D525" s="14" t="str">
        <f t="shared" si="100"/>
        <v/>
      </c>
      <c r="E525" s="14" t="str">
        <f t="shared" si="91"/>
        <v/>
      </c>
      <c r="F525" s="14" t="str">
        <f t="shared" si="92"/>
        <v/>
      </c>
      <c r="G525" s="14" t="str">
        <f t="shared" si="93"/>
        <v/>
      </c>
      <c r="H525" s="14" t="str">
        <f t="shared" si="94"/>
        <v/>
      </c>
      <c r="I525" s="14" t="str">
        <f t="shared" si="95"/>
        <v/>
      </c>
      <c r="J525" s="2"/>
      <c r="K525" s="15" t="str">
        <f t="shared" si="96"/>
        <v/>
      </c>
      <c r="L525" s="24" t="str">
        <f t="shared" si="101"/>
        <v/>
      </c>
      <c r="M525" s="15" t="str">
        <f t="shared" si="97"/>
        <v/>
      </c>
      <c r="N525" s="24" t="str">
        <f t="shared" si="102"/>
        <v/>
      </c>
      <c r="O525" s="15" t="str">
        <f t="shared" si="103"/>
        <v/>
      </c>
    </row>
    <row r="526" spans="2:15" x14ac:dyDescent="0.3">
      <c r="B526" s="3" t="str">
        <f t="shared" si="98"/>
        <v/>
      </c>
      <c r="C526" s="10" t="str">
        <f t="shared" si="99"/>
        <v/>
      </c>
      <c r="D526" s="14" t="str">
        <f t="shared" si="100"/>
        <v/>
      </c>
      <c r="E526" s="14" t="str">
        <f t="shared" si="91"/>
        <v/>
      </c>
      <c r="F526" s="14" t="str">
        <f t="shared" si="92"/>
        <v/>
      </c>
      <c r="G526" s="14" t="str">
        <f t="shared" si="93"/>
        <v/>
      </c>
      <c r="H526" s="14" t="str">
        <f t="shared" si="94"/>
        <v/>
      </c>
      <c r="I526" s="14" t="str">
        <f t="shared" si="95"/>
        <v/>
      </c>
      <c r="J526" s="2"/>
      <c r="K526" s="15" t="str">
        <f t="shared" si="96"/>
        <v/>
      </c>
      <c r="L526" s="24" t="str">
        <f t="shared" si="101"/>
        <v/>
      </c>
      <c r="M526" s="15" t="str">
        <f t="shared" si="97"/>
        <v/>
      </c>
      <c r="N526" s="24" t="str">
        <f t="shared" si="102"/>
        <v/>
      </c>
      <c r="O526" s="15" t="str">
        <f t="shared" si="103"/>
        <v/>
      </c>
    </row>
    <row r="527" spans="2:15" x14ac:dyDescent="0.3">
      <c r="B527" s="3" t="str">
        <f t="shared" si="98"/>
        <v/>
      </c>
      <c r="C527" s="10" t="str">
        <f t="shared" si="99"/>
        <v/>
      </c>
      <c r="D527" s="14" t="str">
        <f t="shared" si="100"/>
        <v/>
      </c>
      <c r="E527" s="14" t="str">
        <f t="shared" si="91"/>
        <v/>
      </c>
      <c r="F527" s="14" t="str">
        <f t="shared" si="92"/>
        <v/>
      </c>
      <c r="G527" s="14" t="str">
        <f t="shared" si="93"/>
        <v/>
      </c>
      <c r="H527" s="14" t="str">
        <f t="shared" si="94"/>
        <v/>
      </c>
      <c r="I527" s="14" t="str">
        <f t="shared" si="95"/>
        <v/>
      </c>
      <c r="J527" s="2"/>
      <c r="K527" s="15" t="str">
        <f t="shared" si="96"/>
        <v/>
      </c>
      <c r="L527" s="24" t="str">
        <f t="shared" si="101"/>
        <v/>
      </c>
      <c r="M527" s="15" t="str">
        <f t="shared" si="97"/>
        <v/>
      </c>
      <c r="N527" s="24" t="str">
        <f t="shared" si="102"/>
        <v/>
      </c>
      <c r="O527" s="15" t="str">
        <f t="shared" si="103"/>
        <v/>
      </c>
    </row>
    <row r="528" spans="2:15" x14ac:dyDescent="0.3">
      <c r="B528" s="3" t="str">
        <f t="shared" si="98"/>
        <v/>
      </c>
      <c r="C528" s="10" t="str">
        <f t="shared" si="99"/>
        <v/>
      </c>
      <c r="D528" s="14" t="str">
        <f t="shared" si="100"/>
        <v/>
      </c>
      <c r="E528" s="14" t="str">
        <f t="shared" si="91"/>
        <v/>
      </c>
      <c r="F528" s="14" t="str">
        <f t="shared" si="92"/>
        <v/>
      </c>
      <c r="G528" s="14" t="str">
        <f t="shared" si="93"/>
        <v/>
      </c>
      <c r="H528" s="14" t="str">
        <f t="shared" si="94"/>
        <v/>
      </c>
      <c r="I528" s="14" t="str">
        <f t="shared" si="95"/>
        <v/>
      </c>
      <c r="J528" s="2"/>
      <c r="K528" s="15" t="str">
        <f t="shared" si="96"/>
        <v/>
      </c>
      <c r="L528" s="24" t="str">
        <f t="shared" si="101"/>
        <v/>
      </c>
      <c r="M528" s="15" t="str">
        <f t="shared" si="97"/>
        <v/>
      </c>
      <c r="N528" s="24" t="str">
        <f t="shared" si="102"/>
        <v/>
      </c>
      <c r="O528" s="15" t="str">
        <f t="shared" si="103"/>
        <v/>
      </c>
    </row>
    <row r="529" spans="2:15" x14ac:dyDescent="0.3">
      <c r="B529" s="3" t="str">
        <f t="shared" si="98"/>
        <v/>
      </c>
      <c r="C529" s="10" t="str">
        <f t="shared" si="99"/>
        <v/>
      </c>
      <c r="D529" s="14" t="str">
        <f t="shared" si="100"/>
        <v/>
      </c>
      <c r="E529" s="14" t="str">
        <f t="shared" si="91"/>
        <v/>
      </c>
      <c r="F529" s="14" t="str">
        <f t="shared" si="92"/>
        <v/>
      </c>
      <c r="G529" s="14" t="str">
        <f t="shared" si="93"/>
        <v/>
      </c>
      <c r="H529" s="14" t="str">
        <f t="shared" si="94"/>
        <v/>
      </c>
      <c r="I529" s="14" t="str">
        <f t="shared" si="95"/>
        <v/>
      </c>
      <c r="J529" s="2"/>
      <c r="K529" s="15" t="str">
        <f t="shared" si="96"/>
        <v/>
      </c>
      <c r="L529" s="24" t="str">
        <f t="shared" si="101"/>
        <v/>
      </c>
      <c r="M529" s="15" t="str">
        <f t="shared" si="97"/>
        <v/>
      </c>
      <c r="N529" s="24" t="str">
        <f t="shared" si="102"/>
        <v/>
      </c>
      <c r="O529" s="15" t="str">
        <f t="shared" si="103"/>
        <v/>
      </c>
    </row>
    <row r="530" spans="2:15" x14ac:dyDescent="0.3">
      <c r="B530" s="3" t="str">
        <f t="shared" si="98"/>
        <v/>
      </c>
      <c r="C530" s="10" t="str">
        <f t="shared" si="99"/>
        <v/>
      </c>
      <c r="D530" s="14" t="str">
        <f t="shared" si="100"/>
        <v/>
      </c>
      <c r="E530" s="14" t="str">
        <f t="shared" si="91"/>
        <v/>
      </c>
      <c r="F530" s="14" t="str">
        <f t="shared" si="92"/>
        <v/>
      </c>
      <c r="G530" s="14" t="str">
        <f t="shared" si="93"/>
        <v/>
      </c>
      <c r="H530" s="14" t="str">
        <f t="shared" si="94"/>
        <v/>
      </c>
      <c r="I530" s="14" t="str">
        <f t="shared" si="95"/>
        <v/>
      </c>
      <c r="J530" s="2"/>
      <c r="K530" s="15" t="str">
        <f t="shared" si="96"/>
        <v/>
      </c>
      <c r="L530" s="24" t="str">
        <f t="shared" si="101"/>
        <v/>
      </c>
      <c r="M530" s="15" t="str">
        <f t="shared" si="97"/>
        <v/>
      </c>
      <c r="N530" s="24" t="str">
        <f t="shared" si="102"/>
        <v/>
      </c>
      <c r="O530" s="15" t="str">
        <f t="shared" si="103"/>
        <v/>
      </c>
    </row>
    <row r="531" spans="2:15" x14ac:dyDescent="0.3">
      <c r="B531" s="3" t="str">
        <f t="shared" si="98"/>
        <v/>
      </c>
      <c r="C531" s="10" t="str">
        <f t="shared" si="99"/>
        <v/>
      </c>
      <c r="D531" s="14" t="str">
        <f t="shared" si="100"/>
        <v/>
      </c>
      <c r="E531" s="14" t="str">
        <f t="shared" si="91"/>
        <v/>
      </c>
      <c r="F531" s="14" t="str">
        <f t="shared" si="92"/>
        <v/>
      </c>
      <c r="G531" s="14" t="str">
        <f t="shared" si="93"/>
        <v/>
      </c>
      <c r="H531" s="14" t="str">
        <f t="shared" si="94"/>
        <v/>
      </c>
      <c r="I531" s="14" t="str">
        <f t="shared" si="95"/>
        <v/>
      </c>
      <c r="J531" s="2"/>
      <c r="K531" s="15" t="str">
        <f t="shared" si="96"/>
        <v/>
      </c>
      <c r="L531" s="24" t="str">
        <f t="shared" si="101"/>
        <v/>
      </c>
      <c r="M531" s="15" t="str">
        <f t="shared" si="97"/>
        <v/>
      </c>
      <c r="N531" s="24" t="str">
        <f t="shared" si="102"/>
        <v/>
      </c>
      <c r="O531" s="15" t="str">
        <f t="shared" si="103"/>
        <v/>
      </c>
    </row>
    <row r="532" spans="2:15" x14ac:dyDescent="0.3">
      <c r="B532" s="3" t="str">
        <f t="shared" si="98"/>
        <v/>
      </c>
      <c r="C532" s="10" t="str">
        <f t="shared" si="99"/>
        <v/>
      </c>
      <c r="D532" s="14" t="str">
        <f t="shared" si="100"/>
        <v/>
      </c>
      <c r="E532" s="14" t="str">
        <f t="shared" ref="E532:E595" si="104">IF(OR(B532="",B532&lt;=0,$D$10=0),"",H532-F532)</f>
        <v/>
      </c>
      <c r="F532" s="14" t="str">
        <f t="shared" ref="F532:F595" si="105">IF(OR(B532="",$D$10=0),"",D532*$D$12/12)</f>
        <v/>
      </c>
      <c r="G532" s="14" t="str">
        <f t="shared" ref="G532:G595" si="106">IF(B532&lt;&gt;"",$D$10*$D$14/12,"")</f>
        <v/>
      </c>
      <c r="H532" s="14" t="str">
        <f t="shared" ref="H532:H595" si="107">IF(OR(B532="",B532&lt;=0,$D$10=0),"",I532-G532)</f>
        <v/>
      </c>
      <c r="I532" s="14" t="str">
        <f t="shared" ref="I532:I595" si="108">IF(OR(B532="",B532&lt;=0,$D$10=0),"",$I$6)</f>
        <v/>
      </c>
      <c r="J532" s="2"/>
      <c r="K532" s="15" t="str">
        <f t="shared" ref="K532:K595" si="109">IF(OR(B532="",B532&lt;=0,$D$10=0),"",L532/$D$10)</f>
        <v/>
      </c>
      <c r="L532" s="24" t="str">
        <f t="shared" si="101"/>
        <v/>
      </c>
      <c r="M532" s="15" t="str">
        <f t="shared" ref="M532:M595" si="110">IF(OR(B532="",B532&lt;=0,$D$10=0),"",N532/$I$9)</f>
        <v/>
      </c>
      <c r="N532" s="24" t="str">
        <f t="shared" si="102"/>
        <v/>
      </c>
      <c r="O532" s="15" t="str">
        <f t="shared" si="103"/>
        <v/>
      </c>
    </row>
    <row r="533" spans="2:15" x14ac:dyDescent="0.3">
      <c r="B533" s="3" t="str">
        <f t="shared" ref="B533:B596" si="111">IF($D$8&gt;=ROW()-19,ROW()-19,"")</f>
        <v/>
      </c>
      <c r="C533" s="10" t="str">
        <f t="shared" ref="C533:C596" si="112">IF(B533&lt;&gt;"",EDATE(C532,1),"")</f>
        <v/>
      </c>
      <c r="D533" s="14" t="str">
        <f t="shared" ref="D533:D596" si="113">IF(B533="","",IF(E532="","",D532-E532))</f>
        <v/>
      </c>
      <c r="E533" s="14" t="str">
        <f t="shared" si="104"/>
        <v/>
      </c>
      <c r="F533" s="14" t="str">
        <f t="shared" si="105"/>
        <v/>
      </c>
      <c r="G533" s="14" t="str">
        <f t="shared" si="106"/>
        <v/>
      </c>
      <c r="H533" s="14" t="str">
        <f t="shared" si="107"/>
        <v/>
      </c>
      <c r="I533" s="14" t="str">
        <f t="shared" si="108"/>
        <v/>
      </c>
      <c r="J533" s="2"/>
      <c r="K533" s="15" t="str">
        <f t="shared" si="109"/>
        <v/>
      </c>
      <c r="L533" s="24" t="str">
        <f t="shared" ref="L533:L596" si="114">IF(OR(C533="",C533&lt;=0,$D$10=0),"",L532+E533)</f>
        <v/>
      </c>
      <c r="M533" s="15" t="str">
        <f t="shared" si="110"/>
        <v/>
      </c>
      <c r="N533" s="24" t="str">
        <f t="shared" ref="N533:N596" si="115">IF(OR(B533="",$D$10=0),"",N532+F533)</f>
        <v/>
      </c>
      <c r="O533" s="15" t="str">
        <f t="shared" ref="O533:O596" si="116">IF(OR(B533="",$D$10=0),"",N533/(L533+N533))</f>
        <v/>
      </c>
    </row>
    <row r="534" spans="2:15" x14ac:dyDescent="0.3">
      <c r="B534" s="3" t="str">
        <f t="shared" si="111"/>
        <v/>
      </c>
      <c r="C534" s="10" t="str">
        <f t="shared" si="112"/>
        <v/>
      </c>
      <c r="D534" s="14" t="str">
        <f t="shared" si="113"/>
        <v/>
      </c>
      <c r="E534" s="14" t="str">
        <f t="shared" si="104"/>
        <v/>
      </c>
      <c r="F534" s="14" t="str">
        <f t="shared" si="105"/>
        <v/>
      </c>
      <c r="G534" s="14" t="str">
        <f t="shared" si="106"/>
        <v/>
      </c>
      <c r="H534" s="14" t="str">
        <f t="shared" si="107"/>
        <v/>
      </c>
      <c r="I534" s="14" t="str">
        <f t="shared" si="108"/>
        <v/>
      </c>
      <c r="J534" s="2"/>
      <c r="K534" s="15" t="str">
        <f t="shared" si="109"/>
        <v/>
      </c>
      <c r="L534" s="24" t="str">
        <f t="shared" si="114"/>
        <v/>
      </c>
      <c r="M534" s="15" t="str">
        <f t="shared" si="110"/>
        <v/>
      </c>
      <c r="N534" s="24" t="str">
        <f t="shared" si="115"/>
        <v/>
      </c>
      <c r="O534" s="15" t="str">
        <f t="shared" si="116"/>
        <v/>
      </c>
    </row>
    <row r="535" spans="2:15" x14ac:dyDescent="0.3">
      <c r="B535" s="3" t="str">
        <f t="shared" si="111"/>
        <v/>
      </c>
      <c r="C535" s="10" t="str">
        <f t="shared" si="112"/>
        <v/>
      </c>
      <c r="D535" s="14" t="str">
        <f t="shared" si="113"/>
        <v/>
      </c>
      <c r="E535" s="14" t="str">
        <f t="shared" si="104"/>
        <v/>
      </c>
      <c r="F535" s="14" t="str">
        <f t="shared" si="105"/>
        <v/>
      </c>
      <c r="G535" s="14" t="str">
        <f t="shared" si="106"/>
        <v/>
      </c>
      <c r="H535" s="14" t="str">
        <f t="shared" si="107"/>
        <v/>
      </c>
      <c r="I535" s="14" t="str">
        <f t="shared" si="108"/>
        <v/>
      </c>
      <c r="J535" s="2"/>
      <c r="K535" s="15" t="str">
        <f t="shared" si="109"/>
        <v/>
      </c>
      <c r="L535" s="24" t="str">
        <f t="shared" si="114"/>
        <v/>
      </c>
      <c r="M535" s="15" t="str">
        <f t="shared" si="110"/>
        <v/>
      </c>
      <c r="N535" s="24" t="str">
        <f t="shared" si="115"/>
        <v/>
      </c>
      <c r="O535" s="15" t="str">
        <f t="shared" si="116"/>
        <v/>
      </c>
    </row>
    <row r="536" spans="2:15" x14ac:dyDescent="0.3">
      <c r="B536" s="3" t="str">
        <f t="shared" si="111"/>
        <v/>
      </c>
      <c r="C536" s="10" t="str">
        <f t="shared" si="112"/>
        <v/>
      </c>
      <c r="D536" s="14" t="str">
        <f t="shared" si="113"/>
        <v/>
      </c>
      <c r="E536" s="14" t="str">
        <f t="shared" si="104"/>
        <v/>
      </c>
      <c r="F536" s="14" t="str">
        <f t="shared" si="105"/>
        <v/>
      </c>
      <c r="G536" s="14" t="str">
        <f t="shared" si="106"/>
        <v/>
      </c>
      <c r="H536" s="14" t="str">
        <f t="shared" si="107"/>
        <v/>
      </c>
      <c r="I536" s="14" t="str">
        <f t="shared" si="108"/>
        <v/>
      </c>
      <c r="J536" s="2"/>
      <c r="K536" s="15" t="str">
        <f t="shared" si="109"/>
        <v/>
      </c>
      <c r="L536" s="24" t="str">
        <f t="shared" si="114"/>
        <v/>
      </c>
      <c r="M536" s="15" t="str">
        <f t="shared" si="110"/>
        <v/>
      </c>
      <c r="N536" s="24" t="str">
        <f t="shared" si="115"/>
        <v/>
      </c>
      <c r="O536" s="15" t="str">
        <f t="shared" si="116"/>
        <v/>
      </c>
    </row>
    <row r="537" spans="2:15" x14ac:dyDescent="0.3">
      <c r="B537" s="3" t="str">
        <f t="shared" si="111"/>
        <v/>
      </c>
      <c r="C537" s="10" t="str">
        <f t="shared" si="112"/>
        <v/>
      </c>
      <c r="D537" s="14" t="str">
        <f t="shared" si="113"/>
        <v/>
      </c>
      <c r="E537" s="14" t="str">
        <f t="shared" si="104"/>
        <v/>
      </c>
      <c r="F537" s="14" t="str">
        <f t="shared" si="105"/>
        <v/>
      </c>
      <c r="G537" s="14" t="str">
        <f t="shared" si="106"/>
        <v/>
      </c>
      <c r="H537" s="14" t="str">
        <f t="shared" si="107"/>
        <v/>
      </c>
      <c r="I537" s="14" t="str">
        <f t="shared" si="108"/>
        <v/>
      </c>
      <c r="J537" s="2"/>
      <c r="K537" s="15" t="str">
        <f t="shared" si="109"/>
        <v/>
      </c>
      <c r="L537" s="24" t="str">
        <f t="shared" si="114"/>
        <v/>
      </c>
      <c r="M537" s="15" t="str">
        <f t="shared" si="110"/>
        <v/>
      </c>
      <c r="N537" s="24" t="str">
        <f t="shared" si="115"/>
        <v/>
      </c>
      <c r="O537" s="15" t="str">
        <f t="shared" si="116"/>
        <v/>
      </c>
    </row>
    <row r="538" spans="2:15" x14ac:dyDescent="0.3">
      <c r="B538" s="3" t="str">
        <f t="shared" si="111"/>
        <v/>
      </c>
      <c r="C538" s="10" t="str">
        <f t="shared" si="112"/>
        <v/>
      </c>
      <c r="D538" s="14" t="str">
        <f t="shared" si="113"/>
        <v/>
      </c>
      <c r="E538" s="14" t="str">
        <f t="shared" si="104"/>
        <v/>
      </c>
      <c r="F538" s="14" t="str">
        <f t="shared" si="105"/>
        <v/>
      </c>
      <c r="G538" s="14" t="str">
        <f t="shared" si="106"/>
        <v/>
      </c>
      <c r="H538" s="14" t="str">
        <f t="shared" si="107"/>
        <v/>
      </c>
      <c r="I538" s="14" t="str">
        <f t="shared" si="108"/>
        <v/>
      </c>
      <c r="J538" s="2"/>
      <c r="K538" s="15" t="str">
        <f t="shared" si="109"/>
        <v/>
      </c>
      <c r="L538" s="24" t="str">
        <f t="shared" si="114"/>
        <v/>
      </c>
      <c r="M538" s="15" t="str">
        <f t="shared" si="110"/>
        <v/>
      </c>
      <c r="N538" s="24" t="str">
        <f t="shared" si="115"/>
        <v/>
      </c>
      <c r="O538" s="15" t="str">
        <f t="shared" si="116"/>
        <v/>
      </c>
    </row>
    <row r="539" spans="2:15" x14ac:dyDescent="0.3">
      <c r="B539" s="3" t="str">
        <f t="shared" si="111"/>
        <v/>
      </c>
      <c r="C539" s="10" t="str">
        <f t="shared" si="112"/>
        <v/>
      </c>
      <c r="D539" s="14" t="str">
        <f t="shared" si="113"/>
        <v/>
      </c>
      <c r="E539" s="14" t="str">
        <f t="shared" si="104"/>
        <v/>
      </c>
      <c r="F539" s="14" t="str">
        <f t="shared" si="105"/>
        <v/>
      </c>
      <c r="G539" s="14" t="str">
        <f t="shared" si="106"/>
        <v/>
      </c>
      <c r="H539" s="14" t="str">
        <f t="shared" si="107"/>
        <v/>
      </c>
      <c r="I539" s="14" t="str">
        <f t="shared" si="108"/>
        <v/>
      </c>
      <c r="J539" s="2"/>
      <c r="K539" s="15" t="str">
        <f t="shared" si="109"/>
        <v/>
      </c>
      <c r="L539" s="24" t="str">
        <f t="shared" si="114"/>
        <v/>
      </c>
      <c r="M539" s="15" t="str">
        <f t="shared" si="110"/>
        <v/>
      </c>
      <c r="N539" s="24" t="str">
        <f t="shared" si="115"/>
        <v/>
      </c>
      <c r="O539" s="15" t="str">
        <f t="shared" si="116"/>
        <v/>
      </c>
    </row>
    <row r="540" spans="2:15" x14ac:dyDescent="0.3">
      <c r="B540" s="3" t="str">
        <f t="shared" si="111"/>
        <v/>
      </c>
      <c r="C540" s="10" t="str">
        <f t="shared" si="112"/>
        <v/>
      </c>
      <c r="D540" s="14" t="str">
        <f t="shared" si="113"/>
        <v/>
      </c>
      <c r="E540" s="14" t="str">
        <f t="shared" si="104"/>
        <v/>
      </c>
      <c r="F540" s="14" t="str">
        <f t="shared" si="105"/>
        <v/>
      </c>
      <c r="G540" s="14" t="str">
        <f t="shared" si="106"/>
        <v/>
      </c>
      <c r="H540" s="14" t="str">
        <f t="shared" si="107"/>
        <v/>
      </c>
      <c r="I540" s="14" t="str">
        <f t="shared" si="108"/>
        <v/>
      </c>
      <c r="J540" s="2"/>
      <c r="K540" s="15" t="str">
        <f t="shared" si="109"/>
        <v/>
      </c>
      <c r="L540" s="24" t="str">
        <f t="shared" si="114"/>
        <v/>
      </c>
      <c r="M540" s="15" t="str">
        <f t="shared" si="110"/>
        <v/>
      </c>
      <c r="N540" s="24" t="str">
        <f t="shared" si="115"/>
        <v/>
      </c>
      <c r="O540" s="15" t="str">
        <f t="shared" si="116"/>
        <v/>
      </c>
    </row>
    <row r="541" spans="2:15" x14ac:dyDescent="0.3">
      <c r="B541" s="3" t="str">
        <f t="shared" si="111"/>
        <v/>
      </c>
      <c r="C541" s="10" t="str">
        <f t="shared" si="112"/>
        <v/>
      </c>
      <c r="D541" s="14" t="str">
        <f t="shared" si="113"/>
        <v/>
      </c>
      <c r="E541" s="14" t="str">
        <f t="shared" si="104"/>
        <v/>
      </c>
      <c r="F541" s="14" t="str">
        <f t="shared" si="105"/>
        <v/>
      </c>
      <c r="G541" s="14" t="str">
        <f t="shared" si="106"/>
        <v/>
      </c>
      <c r="H541" s="14" t="str">
        <f t="shared" si="107"/>
        <v/>
      </c>
      <c r="I541" s="14" t="str">
        <f t="shared" si="108"/>
        <v/>
      </c>
      <c r="J541" s="2"/>
      <c r="K541" s="15" t="str">
        <f t="shared" si="109"/>
        <v/>
      </c>
      <c r="L541" s="24" t="str">
        <f t="shared" si="114"/>
        <v/>
      </c>
      <c r="M541" s="15" t="str">
        <f t="shared" si="110"/>
        <v/>
      </c>
      <c r="N541" s="24" t="str">
        <f t="shared" si="115"/>
        <v/>
      </c>
      <c r="O541" s="15" t="str">
        <f t="shared" si="116"/>
        <v/>
      </c>
    </row>
    <row r="542" spans="2:15" x14ac:dyDescent="0.3">
      <c r="B542" s="3" t="str">
        <f t="shared" si="111"/>
        <v/>
      </c>
      <c r="C542" s="10" t="str">
        <f t="shared" si="112"/>
        <v/>
      </c>
      <c r="D542" s="14" t="str">
        <f t="shared" si="113"/>
        <v/>
      </c>
      <c r="E542" s="14" t="str">
        <f t="shared" si="104"/>
        <v/>
      </c>
      <c r="F542" s="14" t="str">
        <f t="shared" si="105"/>
        <v/>
      </c>
      <c r="G542" s="14" t="str">
        <f t="shared" si="106"/>
        <v/>
      </c>
      <c r="H542" s="14" t="str">
        <f t="shared" si="107"/>
        <v/>
      </c>
      <c r="I542" s="14" t="str">
        <f t="shared" si="108"/>
        <v/>
      </c>
      <c r="J542" s="2"/>
      <c r="K542" s="15" t="str">
        <f t="shared" si="109"/>
        <v/>
      </c>
      <c r="L542" s="24" t="str">
        <f t="shared" si="114"/>
        <v/>
      </c>
      <c r="M542" s="15" t="str">
        <f t="shared" si="110"/>
        <v/>
      </c>
      <c r="N542" s="24" t="str">
        <f t="shared" si="115"/>
        <v/>
      </c>
      <c r="O542" s="15" t="str">
        <f t="shared" si="116"/>
        <v/>
      </c>
    </row>
    <row r="543" spans="2:15" x14ac:dyDescent="0.3">
      <c r="B543" s="3" t="str">
        <f t="shared" si="111"/>
        <v/>
      </c>
      <c r="C543" s="10" t="str">
        <f t="shared" si="112"/>
        <v/>
      </c>
      <c r="D543" s="14" t="str">
        <f t="shared" si="113"/>
        <v/>
      </c>
      <c r="E543" s="14" t="str">
        <f t="shared" si="104"/>
        <v/>
      </c>
      <c r="F543" s="14" t="str">
        <f t="shared" si="105"/>
        <v/>
      </c>
      <c r="G543" s="14" t="str">
        <f t="shared" si="106"/>
        <v/>
      </c>
      <c r="H543" s="14" t="str">
        <f t="shared" si="107"/>
        <v/>
      </c>
      <c r="I543" s="14" t="str">
        <f t="shared" si="108"/>
        <v/>
      </c>
      <c r="J543" s="2"/>
      <c r="K543" s="15" t="str">
        <f t="shared" si="109"/>
        <v/>
      </c>
      <c r="L543" s="24" t="str">
        <f t="shared" si="114"/>
        <v/>
      </c>
      <c r="M543" s="15" t="str">
        <f t="shared" si="110"/>
        <v/>
      </c>
      <c r="N543" s="24" t="str">
        <f t="shared" si="115"/>
        <v/>
      </c>
      <c r="O543" s="15" t="str">
        <f t="shared" si="116"/>
        <v/>
      </c>
    </row>
    <row r="544" spans="2:15" x14ac:dyDescent="0.3">
      <c r="B544" s="3" t="str">
        <f t="shared" si="111"/>
        <v/>
      </c>
      <c r="C544" s="10" t="str">
        <f t="shared" si="112"/>
        <v/>
      </c>
      <c r="D544" s="14" t="str">
        <f t="shared" si="113"/>
        <v/>
      </c>
      <c r="E544" s="14" t="str">
        <f t="shared" si="104"/>
        <v/>
      </c>
      <c r="F544" s="14" t="str">
        <f t="shared" si="105"/>
        <v/>
      </c>
      <c r="G544" s="14" t="str">
        <f t="shared" si="106"/>
        <v/>
      </c>
      <c r="H544" s="14" t="str">
        <f t="shared" si="107"/>
        <v/>
      </c>
      <c r="I544" s="14" t="str">
        <f t="shared" si="108"/>
        <v/>
      </c>
      <c r="J544" s="2"/>
      <c r="K544" s="15" t="str">
        <f t="shared" si="109"/>
        <v/>
      </c>
      <c r="L544" s="24" t="str">
        <f t="shared" si="114"/>
        <v/>
      </c>
      <c r="M544" s="15" t="str">
        <f t="shared" si="110"/>
        <v/>
      </c>
      <c r="N544" s="24" t="str">
        <f t="shared" si="115"/>
        <v/>
      </c>
      <c r="O544" s="15" t="str">
        <f t="shared" si="116"/>
        <v/>
      </c>
    </row>
    <row r="545" spans="2:15" x14ac:dyDescent="0.3">
      <c r="B545" s="3" t="str">
        <f t="shared" si="111"/>
        <v/>
      </c>
      <c r="C545" s="10" t="str">
        <f t="shared" si="112"/>
        <v/>
      </c>
      <c r="D545" s="14" t="str">
        <f t="shared" si="113"/>
        <v/>
      </c>
      <c r="E545" s="14" t="str">
        <f t="shared" si="104"/>
        <v/>
      </c>
      <c r="F545" s="14" t="str">
        <f t="shared" si="105"/>
        <v/>
      </c>
      <c r="G545" s="14" t="str">
        <f t="shared" si="106"/>
        <v/>
      </c>
      <c r="H545" s="14" t="str">
        <f t="shared" si="107"/>
        <v/>
      </c>
      <c r="I545" s="14" t="str">
        <f t="shared" si="108"/>
        <v/>
      </c>
      <c r="J545" s="2"/>
      <c r="K545" s="15" t="str">
        <f t="shared" si="109"/>
        <v/>
      </c>
      <c r="L545" s="24" t="str">
        <f t="shared" si="114"/>
        <v/>
      </c>
      <c r="M545" s="15" t="str">
        <f t="shared" si="110"/>
        <v/>
      </c>
      <c r="N545" s="24" t="str">
        <f t="shared" si="115"/>
        <v/>
      </c>
      <c r="O545" s="15" t="str">
        <f t="shared" si="116"/>
        <v/>
      </c>
    </row>
    <row r="546" spans="2:15" x14ac:dyDescent="0.3">
      <c r="B546" s="3" t="str">
        <f t="shared" si="111"/>
        <v/>
      </c>
      <c r="C546" s="10" t="str">
        <f t="shared" si="112"/>
        <v/>
      </c>
      <c r="D546" s="14" t="str">
        <f t="shared" si="113"/>
        <v/>
      </c>
      <c r="E546" s="14" t="str">
        <f t="shared" si="104"/>
        <v/>
      </c>
      <c r="F546" s="14" t="str">
        <f t="shared" si="105"/>
        <v/>
      </c>
      <c r="G546" s="14" t="str">
        <f t="shared" si="106"/>
        <v/>
      </c>
      <c r="H546" s="14" t="str">
        <f t="shared" si="107"/>
        <v/>
      </c>
      <c r="I546" s="14" t="str">
        <f t="shared" si="108"/>
        <v/>
      </c>
      <c r="J546" s="2"/>
      <c r="K546" s="15" t="str">
        <f t="shared" si="109"/>
        <v/>
      </c>
      <c r="L546" s="24" t="str">
        <f t="shared" si="114"/>
        <v/>
      </c>
      <c r="M546" s="15" t="str">
        <f t="shared" si="110"/>
        <v/>
      </c>
      <c r="N546" s="24" t="str">
        <f t="shared" si="115"/>
        <v/>
      </c>
      <c r="O546" s="15" t="str">
        <f t="shared" si="116"/>
        <v/>
      </c>
    </row>
    <row r="547" spans="2:15" x14ac:dyDescent="0.3">
      <c r="B547" s="3" t="str">
        <f t="shared" si="111"/>
        <v/>
      </c>
      <c r="C547" s="10" t="str">
        <f t="shared" si="112"/>
        <v/>
      </c>
      <c r="D547" s="14" t="str">
        <f t="shared" si="113"/>
        <v/>
      </c>
      <c r="E547" s="14" t="str">
        <f t="shared" si="104"/>
        <v/>
      </c>
      <c r="F547" s="14" t="str">
        <f t="shared" si="105"/>
        <v/>
      </c>
      <c r="G547" s="14" t="str">
        <f t="shared" si="106"/>
        <v/>
      </c>
      <c r="H547" s="14" t="str">
        <f t="shared" si="107"/>
        <v/>
      </c>
      <c r="I547" s="14" t="str">
        <f t="shared" si="108"/>
        <v/>
      </c>
      <c r="J547" s="2"/>
      <c r="K547" s="15" t="str">
        <f t="shared" si="109"/>
        <v/>
      </c>
      <c r="L547" s="24" t="str">
        <f t="shared" si="114"/>
        <v/>
      </c>
      <c r="M547" s="15" t="str">
        <f t="shared" si="110"/>
        <v/>
      </c>
      <c r="N547" s="24" t="str">
        <f t="shared" si="115"/>
        <v/>
      </c>
      <c r="O547" s="15" t="str">
        <f t="shared" si="116"/>
        <v/>
      </c>
    </row>
    <row r="548" spans="2:15" x14ac:dyDescent="0.3">
      <c r="B548" s="3" t="str">
        <f t="shared" si="111"/>
        <v/>
      </c>
      <c r="C548" s="10" t="str">
        <f t="shared" si="112"/>
        <v/>
      </c>
      <c r="D548" s="14" t="str">
        <f t="shared" si="113"/>
        <v/>
      </c>
      <c r="E548" s="14" t="str">
        <f t="shared" si="104"/>
        <v/>
      </c>
      <c r="F548" s="14" t="str">
        <f t="shared" si="105"/>
        <v/>
      </c>
      <c r="G548" s="14" t="str">
        <f t="shared" si="106"/>
        <v/>
      </c>
      <c r="H548" s="14" t="str">
        <f t="shared" si="107"/>
        <v/>
      </c>
      <c r="I548" s="14" t="str">
        <f t="shared" si="108"/>
        <v/>
      </c>
      <c r="J548" s="2"/>
      <c r="K548" s="15" t="str">
        <f t="shared" si="109"/>
        <v/>
      </c>
      <c r="L548" s="24" t="str">
        <f t="shared" si="114"/>
        <v/>
      </c>
      <c r="M548" s="15" t="str">
        <f t="shared" si="110"/>
        <v/>
      </c>
      <c r="N548" s="24" t="str">
        <f t="shared" si="115"/>
        <v/>
      </c>
      <c r="O548" s="15" t="str">
        <f t="shared" si="116"/>
        <v/>
      </c>
    </row>
    <row r="549" spans="2:15" x14ac:dyDescent="0.3">
      <c r="B549" s="3" t="str">
        <f t="shared" si="111"/>
        <v/>
      </c>
      <c r="C549" s="10" t="str">
        <f t="shared" si="112"/>
        <v/>
      </c>
      <c r="D549" s="14" t="str">
        <f t="shared" si="113"/>
        <v/>
      </c>
      <c r="E549" s="14" t="str">
        <f t="shared" si="104"/>
        <v/>
      </c>
      <c r="F549" s="14" t="str">
        <f t="shared" si="105"/>
        <v/>
      </c>
      <c r="G549" s="14" t="str">
        <f t="shared" si="106"/>
        <v/>
      </c>
      <c r="H549" s="14" t="str">
        <f t="shared" si="107"/>
        <v/>
      </c>
      <c r="I549" s="14" t="str">
        <f t="shared" si="108"/>
        <v/>
      </c>
      <c r="J549" s="2"/>
      <c r="K549" s="15" t="str">
        <f t="shared" si="109"/>
        <v/>
      </c>
      <c r="L549" s="24" t="str">
        <f t="shared" si="114"/>
        <v/>
      </c>
      <c r="M549" s="15" t="str">
        <f t="shared" si="110"/>
        <v/>
      </c>
      <c r="N549" s="24" t="str">
        <f t="shared" si="115"/>
        <v/>
      </c>
      <c r="O549" s="15" t="str">
        <f t="shared" si="116"/>
        <v/>
      </c>
    </row>
    <row r="550" spans="2:15" x14ac:dyDescent="0.3">
      <c r="B550" s="3" t="str">
        <f t="shared" si="111"/>
        <v/>
      </c>
      <c r="C550" s="10" t="str">
        <f t="shared" si="112"/>
        <v/>
      </c>
      <c r="D550" s="14" t="str">
        <f t="shared" si="113"/>
        <v/>
      </c>
      <c r="E550" s="14" t="str">
        <f t="shared" si="104"/>
        <v/>
      </c>
      <c r="F550" s="14" t="str">
        <f t="shared" si="105"/>
        <v/>
      </c>
      <c r="G550" s="14" t="str">
        <f t="shared" si="106"/>
        <v/>
      </c>
      <c r="H550" s="14" t="str">
        <f t="shared" si="107"/>
        <v/>
      </c>
      <c r="I550" s="14" t="str">
        <f t="shared" si="108"/>
        <v/>
      </c>
      <c r="J550" s="2"/>
      <c r="K550" s="15" t="str">
        <f t="shared" si="109"/>
        <v/>
      </c>
      <c r="L550" s="24" t="str">
        <f t="shared" si="114"/>
        <v/>
      </c>
      <c r="M550" s="15" t="str">
        <f t="shared" si="110"/>
        <v/>
      </c>
      <c r="N550" s="24" t="str">
        <f t="shared" si="115"/>
        <v/>
      </c>
      <c r="O550" s="15" t="str">
        <f t="shared" si="116"/>
        <v/>
      </c>
    </row>
    <row r="551" spans="2:15" x14ac:dyDescent="0.3">
      <c r="B551" s="3" t="str">
        <f t="shared" si="111"/>
        <v/>
      </c>
      <c r="C551" s="10" t="str">
        <f t="shared" si="112"/>
        <v/>
      </c>
      <c r="D551" s="14" t="str">
        <f t="shared" si="113"/>
        <v/>
      </c>
      <c r="E551" s="14" t="str">
        <f t="shared" si="104"/>
        <v/>
      </c>
      <c r="F551" s="14" t="str">
        <f t="shared" si="105"/>
        <v/>
      </c>
      <c r="G551" s="14" t="str">
        <f t="shared" si="106"/>
        <v/>
      </c>
      <c r="H551" s="14" t="str">
        <f t="shared" si="107"/>
        <v/>
      </c>
      <c r="I551" s="14" t="str">
        <f t="shared" si="108"/>
        <v/>
      </c>
      <c r="J551" s="2"/>
      <c r="K551" s="15" t="str">
        <f t="shared" si="109"/>
        <v/>
      </c>
      <c r="L551" s="24" t="str">
        <f t="shared" si="114"/>
        <v/>
      </c>
      <c r="M551" s="15" t="str">
        <f t="shared" si="110"/>
        <v/>
      </c>
      <c r="N551" s="24" t="str">
        <f t="shared" si="115"/>
        <v/>
      </c>
      <c r="O551" s="15" t="str">
        <f t="shared" si="116"/>
        <v/>
      </c>
    </row>
    <row r="552" spans="2:15" x14ac:dyDescent="0.3">
      <c r="B552" s="3" t="str">
        <f t="shared" si="111"/>
        <v/>
      </c>
      <c r="C552" s="10" t="str">
        <f t="shared" si="112"/>
        <v/>
      </c>
      <c r="D552" s="14" t="str">
        <f t="shared" si="113"/>
        <v/>
      </c>
      <c r="E552" s="14" t="str">
        <f t="shared" si="104"/>
        <v/>
      </c>
      <c r="F552" s="14" t="str">
        <f t="shared" si="105"/>
        <v/>
      </c>
      <c r="G552" s="14" t="str">
        <f t="shared" si="106"/>
        <v/>
      </c>
      <c r="H552" s="14" t="str">
        <f t="shared" si="107"/>
        <v/>
      </c>
      <c r="I552" s="14" t="str">
        <f t="shared" si="108"/>
        <v/>
      </c>
      <c r="J552" s="2"/>
      <c r="K552" s="15" t="str">
        <f t="shared" si="109"/>
        <v/>
      </c>
      <c r="L552" s="24" t="str">
        <f t="shared" si="114"/>
        <v/>
      </c>
      <c r="M552" s="15" t="str">
        <f t="shared" si="110"/>
        <v/>
      </c>
      <c r="N552" s="24" t="str">
        <f t="shared" si="115"/>
        <v/>
      </c>
      <c r="O552" s="15" t="str">
        <f t="shared" si="116"/>
        <v/>
      </c>
    </row>
    <row r="553" spans="2:15" x14ac:dyDescent="0.3">
      <c r="B553" s="3" t="str">
        <f t="shared" si="111"/>
        <v/>
      </c>
      <c r="C553" s="10" t="str">
        <f t="shared" si="112"/>
        <v/>
      </c>
      <c r="D553" s="14" t="str">
        <f t="shared" si="113"/>
        <v/>
      </c>
      <c r="E553" s="14" t="str">
        <f t="shared" si="104"/>
        <v/>
      </c>
      <c r="F553" s="14" t="str">
        <f t="shared" si="105"/>
        <v/>
      </c>
      <c r="G553" s="14" t="str">
        <f t="shared" si="106"/>
        <v/>
      </c>
      <c r="H553" s="14" t="str">
        <f t="shared" si="107"/>
        <v/>
      </c>
      <c r="I553" s="14" t="str">
        <f t="shared" si="108"/>
        <v/>
      </c>
      <c r="J553" s="2"/>
      <c r="K553" s="15" t="str">
        <f t="shared" si="109"/>
        <v/>
      </c>
      <c r="L553" s="24" t="str">
        <f t="shared" si="114"/>
        <v/>
      </c>
      <c r="M553" s="15" t="str">
        <f t="shared" si="110"/>
        <v/>
      </c>
      <c r="N553" s="24" t="str">
        <f t="shared" si="115"/>
        <v/>
      </c>
      <c r="O553" s="15" t="str">
        <f t="shared" si="116"/>
        <v/>
      </c>
    </row>
    <row r="554" spans="2:15" x14ac:dyDescent="0.3">
      <c r="B554" s="3" t="str">
        <f t="shared" si="111"/>
        <v/>
      </c>
      <c r="C554" s="10" t="str">
        <f t="shared" si="112"/>
        <v/>
      </c>
      <c r="D554" s="14" t="str">
        <f t="shared" si="113"/>
        <v/>
      </c>
      <c r="E554" s="14" t="str">
        <f t="shared" si="104"/>
        <v/>
      </c>
      <c r="F554" s="14" t="str">
        <f t="shared" si="105"/>
        <v/>
      </c>
      <c r="G554" s="14" t="str">
        <f t="shared" si="106"/>
        <v/>
      </c>
      <c r="H554" s="14" t="str">
        <f t="shared" si="107"/>
        <v/>
      </c>
      <c r="I554" s="14" t="str">
        <f t="shared" si="108"/>
        <v/>
      </c>
      <c r="J554" s="2"/>
      <c r="K554" s="15" t="str">
        <f t="shared" si="109"/>
        <v/>
      </c>
      <c r="L554" s="24" t="str">
        <f t="shared" si="114"/>
        <v/>
      </c>
      <c r="M554" s="15" t="str">
        <f t="shared" si="110"/>
        <v/>
      </c>
      <c r="N554" s="24" t="str">
        <f t="shared" si="115"/>
        <v/>
      </c>
      <c r="O554" s="15" t="str">
        <f t="shared" si="116"/>
        <v/>
      </c>
    </row>
    <row r="555" spans="2:15" x14ac:dyDescent="0.3">
      <c r="B555" s="3" t="str">
        <f t="shared" si="111"/>
        <v/>
      </c>
      <c r="C555" s="10" t="str">
        <f t="shared" si="112"/>
        <v/>
      </c>
      <c r="D555" s="14" t="str">
        <f t="shared" si="113"/>
        <v/>
      </c>
      <c r="E555" s="14" t="str">
        <f t="shared" si="104"/>
        <v/>
      </c>
      <c r="F555" s="14" t="str">
        <f t="shared" si="105"/>
        <v/>
      </c>
      <c r="G555" s="14" t="str">
        <f t="shared" si="106"/>
        <v/>
      </c>
      <c r="H555" s="14" t="str">
        <f t="shared" si="107"/>
        <v/>
      </c>
      <c r="I555" s="14" t="str">
        <f t="shared" si="108"/>
        <v/>
      </c>
      <c r="J555" s="2"/>
      <c r="K555" s="15" t="str">
        <f t="shared" si="109"/>
        <v/>
      </c>
      <c r="L555" s="24" t="str">
        <f t="shared" si="114"/>
        <v/>
      </c>
      <c r="M555" s="15" t="str">
        <f t="shared" si="110"/>
        <v/>
      </c>
      <c r="N555" s="24" t="str">
        <f t="shared" si="115"/>
        <v/>
      </c>
      <c r="O555" s="15" t="str">
        <f t="shared" si="116"/>
        <v/>
      </c>
    </row>
    <row r="556" spans="2:15" x14ac:dyDescent="0.3">
      <c r="B556" s="3" t="str">
        <f t="shared" si="111"/>
        <v/>
      </c>
      <c r="C556" s="10" t="str">
        <f t="shared" si="112"/>
        <v/>
      </c>
      <c r="D556" s="14" t="str">
        <f t="shared" si="113"/>
        <v/>
      </c>
      <c r="E556" s="14" t="str">
        <f t="shared" si="104"/>
        <v/>
      </c>
      <c r="F556" s="14" t="str">
        <f t="shared" si="105"/>
        <v/>
      </c>
      <c r="G556" s="14" t="str">
        <f t="shared" si="106"/>
        <v/>
      </c>
      <c r="H556" s="14" t="str">
        <f t="shared" si="107"/>
        <v/>
      </c>
      <c r="I556" s="14" t="str">
        <f t="shared" si="108"/>
        <v/>
      </c>
      <c r="J556" s="2"/>
      <c r="K556" s="15" t="str">
        <f t="shared" si="109"/>
        <v/>
      </c>
      <c r="L556" s="24" t="str">
        <f t="shared" si="114"/>
        <v/>
      </c>
      <c r="M556" s="15" t="str">
        <f t="shared" si="110"/>
        <v/>
      </c>
      <c r="N556" s="24" t="str">
        <f t="shared" si="115"/>
        <v/>
      </c>
      <c r="O556" s="15" t="str">
        <f t="shared" si="116"/>
        <v/>
      </c>
    </row>
    <row r="557" spans="2:15" x14ac:dyDescent="0.3">
      <c r="B557" s="3" t="str">
        <f t="shared" si="111"/>
        <v/>
      </c>
      <c r="C557" s="10" t="str">
        <f t="shared" si="112"/>
        <v/>
      </c>
      <c r="D557" s="14" t="str">
        <f t="shared" si="113"/>
        <v/>
      </c>
      <c r="E557" s="14" t="str">
        <f t="shared" si="104"/>
        <v/>
      </c>
      <c r="F557" s="14" t="str">
        <f t="shared" si="105"/>
        <v/>
      </c>
      <c r="G557" s="14" t="str">
        <f t="shared" si="106"/>
        <v/>
      </c>
      <c r="H557" s="14" t="str">
        <f t="shared" si="107"/>
        <v/>
      </c>
      <c r="I557" s="14" t="str">
        <f t="shared" si="108"/>
        <v/>
      </c>
      <c r="J557" s="2"/>
      <c r="K557" s="15" t="str">
        <f t="shared" si="109"/>
        <v/>
      </c>
      <c r="L557" s="24" t="str">
        <f t="shared" si="114"/>
        <v/>
      </c>
      <c r="M557" s="15" t="str">
        <f t="shared" si="110"/>
        <v/>
      </c>
      <c r="N557" s="24" t="str">
        <f t="shared" si="115"/>
        <v/>
      </c>
      <c r="O557" s="15" t="str">
        <f t="shared" si="116"/>
        <v/>
      </c>
    </row>
    <row r="558" spans="2:15" x14ac:dyDescent="0.3">
      <c r="B558" s="3" t="str">
        <f t="shared" si="111"/>
        <v/>
      </c>
      <c r="C558" s="10" t="str">
        <f t="shared" si="112"/>
        <v/>
      </c>
      <c r="D558" s="14" t="str">
        <f t="shared" si="113"/>
        <v/>
      </c>
      <c r="E558" s="14" t="str">
        <f t="shared" si="104"/>
        <v/>
      </c>
      <c r="F558" s="14" t="str">
        <f t="shared" si="105"/>
        <v/>
      </c>
      <c r="G558" s="14" t="str">
        <f t="shared" si="106"/>
        <v/>
      </c>
      <c r="H558" s="14" t="str">
        <f t="shared" si="107"/>
        <v/>
      </c>
      <c r="I558" s="14" t="str">
        <f t="shared" si="108"/>
        <v/>
      </c>
      <c r="J558" s="2"/>
      <c r="K558" s="15" t="str">
        <f t="shared" si="109"/>
        <v/>
      </c>
      <c r="L558" s="24" t="str">
        <f t="shared" si="114"/>
        <v/>
      </c>
      <c r="M558" s="15" t="str">
        <f t="shared" si="110"/>
        <v/>
      </c>
      <c r="N558" s="24" t="str">
        <f t="shared" si="115"/>
        <v/>
      </c>
      <c r="O558" s="15" t="str">
        <f t="shared" si="116"/>
        <v/>
      </c>
    </row>
    <row r="559" spans="2:15" x14ac:dyDescent="0.3">
      <c r="B559" s="3" t="str">
        <f t="shared" si="111"/>
        <v/>
      </c>
      <c r="C559" s="10" t="str">
        <f t="shared" si="112"/>
        <v/>
      </c>
      <c r="D559" s="14" t="str">
        <f t="shared" si="113"/>
        <v/>
      </c>
      <c r="E559" s="14" t="str">
        <f t="shared" si="104"/>
        <v/>
      </c>
      <c r="F559" s="14" t="str">
        <f t="shared" si="105"/>
        <v/>
      </c>
      <c r="G559" s="14" t="str">
        <f t="shared" si="106"/>
        <v/>
      </c>
      <c r="H559" s="14" t="str">
        <f t="shared" si="107"/>
        <v/>
      </c>
      <c r="I559" s="14" t="str">
        <f t="shared" si="108"/>
        <v/>
      </c>
      <c r="J559" s="2"/>
      <c r="K559" s="15" t="str">
        <f t="shared" si="109"/>
        <v/>
      </c>
      <c r="L559" s="24" t="str">
        <f t="shared" si="114"/>
        <v/>
      </c>
      <c r="M559" s="15" t="str">
        <f t="shared" si="110"/>
        <v/>
      </c>
      <c r="N559" s="24" t="str">
        <f t="shared" si="115"/>
        <v/>
      </c>
      <c r="O559" s="15" t="str">
        <f t="shared" si="116"/>
        <v/>
      </c>
    </row>
    <row r="560" spans="2:15" x14ac:dyDescent="0.3">
      <c r="B560" s="3" t="str">
        <f t="shared" si="111"/>
        <v/>
      </c>
      <c r="C560" s="10" t="str">
        <f t="shared" si="112"/>
        <v/>
      </c>
      <c r="D560" s="14" t="str">
        <f t="shared" si="113"/>
        <v/>
      </c>
      <c r="E560" s="14" t="str">
        <f t="shared" si="104"/>
        <v/>
      </c>
      <c r="F560" s="14" t="str">
        <f t="shared" si="105"/>
        <v/>
      </c>
      <c r="G560" s="14" t="str">
        <f t="shared" si="106"/>
        <v/>
      </c>
      <c r="H560" s="14" t="str">
        <f t="shared" si="107"/>
        <v/>
      </c>
      <c r="I560" s="14" t="str">
        <f t="shared" si="108"/>
        <v/>
      </c>
      <c r="J560" s="2"/>
      <c r="K560" s="15" t="str">
        <f t="shared" si="109"/>
        <v/>
      </c>
      <c r="L560" s="24" t="str">
        <f t="shared" si="114"/>
        <v/>
      </c>
      <c r="M560" s="15" t="str">
        <f t="shared" si="110"/>
        <v/>
      </c>
      <c r="N560" s="24" t="str">
        <f t="shared" si="115"/>
        <v/>
      </c>
      <c r="O560" s="15" t="str">
        <f t="shared" si="116"/>
        <v/>
      </c>
    </row>
    <row r="561" spans="2:15" x14ac:dyDescent="0.3">
      <c r="B561" s="3" t="str">
        <f t="shared" si="111"/>
        <v/>
      </c>
      <c r="C561" s="10" t="str">
        <f t="shared" si="112"/>
        <v/>
      </c>
      <c r="D561" s="14" t="str">
        <f t="shared" si="113"/>
        <v/>
      </c>
      <c r="E561" s="14" t="str">
        <f t="shared" si="104"/>
        <v/>
      </c>
      <c r="F561" s="14" t="str">
        <f t="shared" si="105"/>
        <v/>
      </c>
      <c r="G561" s="14" t="str">
        <f t="shared" si="106"/>
        <v/>
      </c>
      <c r="H561" s="14" t="str">
        <f t="shared" si="107"/>
        <v/>
      </c>
      <c r="I561" s="14" t="str">
        <f t="shared" si="108"/>
        <v/>
      </c>
      <c r="J561" s="2"/>
      <c r="K561" s="15" t="str">
        <f t="shared" si="109"/>
        <v/>
      </c>
      <c r="L561" s="24" t="str">
        <f t="shared" si="114"/>
        <v/>
      </c>
      <c r="M561" s="15" t="str">
        <f t="shared" si="110"/>
        <v/>
      </c>
      <c r="N561" s="24" t="str">
        <f t="shared" si="115"/>
        <v/>
      </c>
      <c r="O561" s="15" t="str">
        <f t="shared" si="116"/>
        <v/>
      </c>
    </row>
    <row r="562" spans="2:15" x14ac:dyDescent="0.3">
      <c r="B562" s="3" t="str">
        <f t="shared" si="111"/>
        <v/>
      </c>
      <c r="C562" s="10" t="str">
        <f t="shared" si="112"/>
        <v/>
      </c>
      <c r="D562" s="14" t="str">
        <f t="shared" si="113"/>
        <v/>
      </c>
      <c r="E562" s="14" t="str">
        <f t="shared" si="104"/>
        <v/>
      </c>
      <c r="F562" s="14" t="str">
        <f t="shared" si="105"/>
        <v/>
      </c>
      <c r="G562" s="14" t="str">
        <f t="shared" si="106"/>
        <v/>
      </c>
      <c r="H562" s="14" t="str">
        <f t="shared" si="107"/>
        <v/>
      </c>
      <c r="I562" s="14" t="str">
        <f t="shared" si="108"/>
        <v/>
      </c>
      <c r="J562" s="2"/>
      <c r="K562" s="15" t="str">
        <f t="shared" si="109"/>
        <v/>
      </c>
      <c r="L562" s="24" t="str">
        <f t="shared" si="114"/>
        <v/>
      </c>
      <c r="M562" s="15" t="str">
        <f t="shared" si="110"/>
        <v/>
      </c>
      <c r="N562" s="24" t="str">
        <f t="shared" si="115"/>
        <v/>
      </c>
      <c r="O562" s="15" t="str">
        <f t="shared" si="116"/>
        <v/>
      </c>
    </row>
    <row r="563" spans="2:15" x14ac:dyDescent="0.3">
      <c r="B563" s="3" t="str">
        <f t="shared" si="111"/>
        <v/>
      </c>
      <c r="C563" s="10" t="str">
        <f t="shared" si="112"/>
        <v/>
      </c>
      <c r="D563" s="14" t="str">
        <f t="shared" si="113"/>
        <v/>
      </c>
      <c r="E563" s="14" t="str">
        <f t="shared" si="104"/>
        <v/>
      </c>
      <c r="F563" s="14" t="str">
        <f t="shared" si="105"/>
        <v/>
      </c>
      <c r="G563" s="14" t="str">
        <f t="shared" si="106"/>
        <v/>
      </c>
      <c r="H563" s="14" t="str">
        <f t="shared" si="107"/>
        <v/>
      </c>
      <c r="I563" s="14" t="str">
        <f t="shared" si="108"/>
        <v/>
      </c>
      <c r="J563" s="2"/>
      <c r="K563" s="15" t="str">
        <f t="shared" si="109"/>
        <v/>
      </c>
      <c r="L563" s="24" t="str">
        <f t="shared" si="114"/>
        <v/>
      </c>
      <c r="M563" s="15" t="str">
        <f t="shared" si="110"/>
        <v/>
      </c>
      <c r="N563" s="24" t="str">
        <f t="shared" si="115"/>
        <v/>
      </c>
      <c r="O563" s="15" t="str">
        <f t="shared" si="116"/>
        <v/>
      </c>
    </row>
    <row r="564" spans="2:15" x14ac:dyDescent="0.3">
      <c r="B564" s="3" t="str">
        <f t="shared" si="111"/>
        <v/>
      </c>
      <c r="C564" s="10" t="str">
        <f t="shared" si="112"/>
        <v/>
      </c>
      <c r="D564" s="14" t="str">
        <f t="shared" si="113"/>
        <v/>
      </c>
      <c r="E564" s="14" t="str">
        <f t="shared" si="104"/>
        <v/>
      </c>
      <c r="F564" s="14" t="str">
        <f t="shared" si="105"/>
        <v/>
      </c>
      <c r="G564" s="14" t="str">
        <f t="shared" si="106"/>
        <v/>
      </c>
      <c r="H564" s="14" t="str">
        <f t="shared" si="107"/>
        <v/>
      </c>
      <c r="I564" s="14" t="str">
        <f t="shared" si="108"/>
        <v/>
      </c>
      <c r="J564" s="2"/>
      <c r="K564" s="15" t="str">
        <f t="shared" si="109"/>
        <v/>
      </c>
      <c r="L564" s="24" t="str">
        <f t="shared" si="114"/>
        <v/>
      </c>
      <c r="M564" s="15" t="str">
        <f t="shared" si="110"/>
        <v/>
      </c>
      <c r="N564" s="24" t="str">
        <f t="shared" si="115"/>
        <v/>
      </c>
      <c r="O564" s="15" t="str">
        <f t="shared" si="116"/>
        <v/>
      </c>
    </row>
    <row r="565" spans="2:15" x14ac:dyDescent="0.3">
      <c r="B565" s="3" t="str">
        <f t="shared" si="111"/>
        <v/>
      </c>
      <c r="C565" s="10" t="str">
        <f t="shared" si="112"/>
        <v/>
      </c>
      <c r="D565" s="14" t="str">
        <f t="shared" si="113"/>
        <v/>
      </c>
      <c r="E565" s="14" t="str">
        <f t="shared" si="104"/>
        <v/>
      </c>
      <c r="F565" s="14" t="str">
        <f t="shared" si="105"/>
        <v/>
      </c>
      <c r="G565" s="14" t="str">
        <f t="shared" si="106"/>
        <v/>
      </c>
      <c r="H565" s="14" t="str">
        <f t="shared" si="107"/>
        <v/>
      </c>
      <c r="I565" s="14" t="str">
        <f t="shared" si="108"/>
        <v/>
      </c>
      <c r="J565" s="2"/>
      <c r="K565" s="15" t="str">
        <f t="shared" si="109"/>
        <v/>
      </c>
      <c r="L565" s="24" t="str">
        <f t="shared" si="114"/>
        <v/>
      </c>
      <c r="M565" s="15" t="str">
        <f t="shared" si="110"/>
        <v/>
      </c>
      <c r="N565" s="24" t="str">
        <f t="shared" si="115"/>
        <v/>
      </c>
      <c r="O565" s="15" t="str">
        <f t="shared" si="116"/>
        <v/>
      </c>
    </row>
    <row r="566" spans="2:15" x14ac:dyDescent="0.3">
      <c r="B566" s="3" t="str">
        <f t="shared" si="111"/>
        <v/>
      </c>
      <c r="C566" s="10" t="str">
        <f t="shared" si="112"/>
        <v/>
      </c>
      <c r="D566" s="14" t="str">
        <f t="shared" si="113"/>
        <v/>
      </c>
      <c r="E566" s="14" t="str">
        <f t="shared" si="104"/>
        <v/>
      </c>
      <c r="F566" s="14" t="str">
        <f t="shared" si="105"/>
        <v/>
      </c>
      <c r="G566" s="14" t="str">
        <f t="shared" si="106"/>
        <v/>
      </c>
      <c r="H566" s="14" t="str">
        <f t="shared" si="107"/>
        <v/>
      </c>
      <c r="I566" s="14" t="str">
        <f t="shared" si="108"/>
        <v/>
      </c>
      <c r="J566" s="2"/>
      <c r="K566" s="15" t="str">
        <f t="shared" si="109"/>
        <v/>
      </c>
      <c r="L566" s="24" t="str">
        <f t="shared" si="114"/>
        <v/>
      </c>
      <c r="M566" s="15" t="str">
        <f t="shared" si="110"/>
        <v/>
      </c>
      <c r="N566" s="24" t="str">
        <f t="shared" si="115"/>
        <v/>
      </c>
      <c r="O566" s="15" t="str">
        <f t="shared" si="116"/>
        <v/>
      </c>
    </row>
    <row r="567" spans="2:15" x14ac:dyDescent="0.3">
      <c r="B567" s="3" t="str">
        <f t="shared" si="111"/>
        <v/>
      </c>
      <c r="C567" s="10" t="str">
        <f t="shared" si="112"/>
        <v/>
      </c>
      <c r="D567" s="14" t="str">
        <f t="shared" si="113"/>
        <v/>
      </c>
      <c r="E567" s="14" t="str">
        <f t="shared" si="104"/>
        <v/>
      </c>
      <c r="F567" s="14" t="str">
        <f t="shared" si="105"/>
        <v/>
      </c>
      <c r="G567" s="14" t="str">
        <f t="shared" si="106"/>
        <v/>
      </c>
      <c r="H567" s="14" t="str">
        <f t="shared" si="107"/>
        <v/>
      </c>
      <c r="I567" s="14" t="str">
        <f t="shared" si="108"/>
        <v/>
      </c>
      <c r="J567" s="2"/>
      <c r="K567" s="15" t="str">
        <f t="shared" si="109"/>
        <v/>
      </c>
      <c r="L567" s="24" t="str">
        <f t="shared" si="114"/>
        <v/>
      </c>
      <c r="M567" s="15" t="str">
        <f t="shared" si="110"/>
        <v/>
      </c>
      <c r="N567" s="24" t="str">
        <f t="shared" si="115"/>
        <v/>
      </c>
      <c r="O567" s="15" t="str">
        <f t="shared" si="116"/>
        <v/>
      </c>
    </row>
    <row r="568" spans="2:15" x14ac:dyDescent="0.3">
      <c r="B568" s="3" t="str">
        <f t="shared" si="111"/>
        <v/>
      </c>
      <c r="C568" s="10" t="str">
        <f t="shared" si="112"/>
        <v/>
      </c>
      <c r="D568" s="14" t="str">
        <f t="shared" si="113"/>
        <v/>
      </c>
      <c r="E568" s="14" t="str">
        <f t="shared" si="104"/>
        <v/>
      </c>
      <c r="F568" s="14" t="str">
        <f t="shared" si="105"/>
        <v/>
      </c>
      <c r="G568" s="14" t="str">
        <f t="shared" si="106"/>
        <v/>
      </c>
      <c r="H568" s="14" t="str">
        <f t="shared" si="107"/>
        <v/>
      </c>
      <c r="I568" s="14" t="str">
        <f t="shared" si="108"/>
        <v/>
      </c>
      <c r="J568" s="2"/>
      <c r="K568" s="15" t="str">
        <f t="shared" si="109"/>
        <v/>
      </c>
      <c r="L568" s="24" t="str">
        <f t="shared" si="114"/>
        <v/>
      </c>
      <c r="M568" s="15" t="str">
        <f t="shared" si="110"/>
        <v/>
      </c>
      <c r="N568" s="24" t="str">
        <f t="shared" si="115"/>
        <v/>
      </c>
      <c r="O568" s="15" t="str">
        <f t="shared" si="116"/>
        <v/>
      </c>
    </row>
    <row r="569" spans="2:15" x14ac:dyDescent="0.3">
      <c r="B569" s="3" t="str">
        <f t="shared" si="111"/>
        <v/>
      </c>
      <c r="C569" s="10" t="str">
        <f t="shared" si="112"/>
        <v/>
      </c>
      <c r="D569" s="14" t="str">
        <f t="shared" si="113"/>
        <v/>
      </c>
      <c r="E569" s="14" t="str">
        <f t="shared" si="104"/>
        <v/>
      </c>
      <c r="F569" s="14" t="str">
        <f t="shared" si="105"/>
        <v/>
      </c>
      <c r="G569" s="14" t="str">
        <f t="shared" si="106"/>
        <v/>
      </c>
      <c r="H569" s="14" t="str">
        <f t="shared" si="107"/>
        <v/>
      </c>
      <c r="I569" s="14" t="str">
        <f t="shared" si="108"/>
        <v/>
      </c>
      <c r="J569" s="2"/>
      <c r="K569" s="15" t="str">
        <f t="shared" si="109"/>
        <v/>
      </c>
      <c r="L569" s="24" t="str">
        <f t="shared" si="114"/>
        <v/>
      </c>
      <c r="M569" s="15" t="str">
        <f t="shared" si="110"/>
        <v/>
      </c>
      <c r="N569" s="24" t="str">
        <f t="shared" si="115"/>
        <v/>
      </c>
      <c r="O569" s="15" t="str">
        <f t="shared" si="116"/>
        <v/>
      </c>
    </row>
    <row r="570" spans="2:15" x14ac:dyDescent="0.3">
      <c r="B570" s="3" t="str">
        <f t="shared" si="111"/>
        <v/>
      </c>
      <c r="C570" s="10" t="str">
        <f t="shared" si="112"/>
        <v/>
      </c>
      <c r="D570" s="14" t="str">
        <f t="shared" si="113"/>
        <v/>
      </c>
      <c r="E570" s="14" t="str">
        <f t="shared" si="104"/>
        <v/>
      </c>
      <c r="F570" s="14" t="str">
        <f t="shared" si="105"/>
        <v/>
      </c>
      <c r="G570" s="14" t="str">
        <f t="shared" si="106"/>
        <v/>
      </c>
      <c r="H570" s="14" t="str">
        <f t="shared" si="107"/>
        <v/>
      </c>
      <c r="I570" s="14" t="str">
        <f t="shared" si="108"/>
        <v/>
      </c>
      <c r="J570" s="2"/>
      <c r="K570" s="15" t="str">
        <f t="shared" si="109"/>
        <v/>
      </c>
      <c r="L570" s="24" t="str">
        <f t="shared" si="114"/>
        <v/>
      </c>
      <c r="M570" s="15" t="str">
        <f t="shared" si="110"/>
        <v/>
      </c>
      <c r="N570" s="24" t="str">
        <f t="shared" si="115"/>
        <v/>
      </c>
      <c r="O570" s="15" t="str">
        <f t="shared" si="116"/>
        <v/>
      </c>
    </row>
    <row r="571" spans="2:15" x14ac:dyDescent="0.3">
      <c r="B571" s="3" t="str">
        <f t="shared" si="111"/>
        <v/>
      </c>
      <c r="C571" s="10" t="str">
        <f t="shared" si="112"/>
        <v/>
      </c>
      <c r="D571" s="14" t="str">
        <f t="shared" si="113"/>
        <v/>
      </c>
      <c r="E571" s="14" t="str">
        <f t="shared" si="104"/>
        <v/>
      </c>
      <c r="F571" s="14" t="str">
        <f t="shared" si="105"/>
        <v/>
      </c>
      <c r="G571" s="14" t="str">
        <f t="shared" si="106"/>
        <v/>
      </c>
      <c r="H571" s="14" t="str">
        <f t="shared" si="107"/>
        <v/>
      </c>
      <c r="I571" s="14" t="str">
        <f t="shared" si="108"/>
        <v/>
      </c>
      <c r="J571" s="2"/>
      <c r="K571" s="15" t="str">
        <f t="shared" si="109"/>
        <v/>
      </c>
      <c r="L571" s="24" t="str">
        <f t="shared" si="114"/>
        <v/>
      </c>
      <c r="M571" s="15" t="str">
        <f t="shared" si="110"/>
        <v/>
      </c>
      <c r="N571" s="24" t="str">
        <f t="shared" si="115"/>
        <v/>
      </c>
      <c r="O571" s="15" t="str">
        <f t="shared" si="116"/>
        <v/>
      </c>
    </row>
    <row r="572" spans="2:15" x14ac:dyDescent="0.3">
      <c r="B572" s="3" t="str">
        <f t="shared" si="111"/>
        <v/>
      </c>
      <c r="C572" s="10" t="str">
        <f t="shared" si="112"/>
        <v/>
      </c>
      <c r="D572" s="14" t="str">
        <f t="shared" si="113"/>
        <v/>
      </c>
      <c r="E572" s="14" t="str">
        <f t="shared" si="104"/>
        <v/>
      </c>
      <c r="F572" s="14" t="str">
        <f t="shared" si="105"/>
        <v/>
      </c>
      <c r="G572" s="14" t="str">
        <f t="shared" si="106"/>
        <v/>
      </c>
      <c r="H572" s="14" t="str">
        <f t="shared" si="107"/>
        <v/>
      </c>
      <c r="I572" s="14" t="str">
        <f t="shared" si="108"/>
        <v/>
      </c>
      <c r="J572" s="2"/>
      <c r="K572" s="15" t="str">
        <f t="shared" si="109"/>
        <v/>
      </c>
      <c r="L572" s="24" t="str">
        <f t="shared" si="114"/>
        <v/>
      </c>
      <c r="M572" s="15" t="str">
        <f t="shared" si="110"/>
        <v/>
      </c>
      <c r="N572" s="24" t="str">
        <f t="shared" si="115"/>
        <v/>
      </c>
      <c r="O572" s="15" t="str">
        <f t="shared" si="116"/>
        <v/>
      </c>
    </row>
    <row r="573" spans="2:15" x14ac:dyDescent="0.3">
      <c r="B573" s="3" t="str">
        <f t="shared" si="111"/>
        <v/>
      </c>
      <c r="C573" s="10" t="str">
        <f t="shared" si="112"/>
        <v/>
      </c>
      <c r="D573" s="14" t="str">
        <f t="shared" si="113"/>
        <v/>
      </c>
      <c r="E573" s="14" t="str">
        <f t="shared" si="104"/>
        <v/>
      </c>
      <c r="F573" s="14" t="str">
        <f t="shared" si="105"/>
        <v/>
      </c>
      <c r="G573" s="14" t="str">
        <f t="shared" si="106"/>
        <v/>
      </c>
      <c r="H573" s="14" t="str">
        <f t="shared" si="107"/>
        <v/>
      </c>
      <c r="I573" s="14" t="str">
        <f t="shared" si="108"/>
        <v/>
      </c>
      <c r="J573" s="2"/>
      <c r="K573" s="15" t="str">
        <f t="shared" si="109"/>
        <v/>
      </c>
      <c r="L573" s="24" t="str">
        <f t="shared" si="114"/>
        <v/>
      </c>
      <c r="M573" s="15" t="str">
        <f t="shared" si="110"/>
        <v/>
      </c>
      <c r="N573" s="24" t="str">
        <f t="shared" si="115"/>
        <v/>
      </c>
      <c r="O573" s="15" t="str">
        <f t="shared" si="116"/>
        <v/>
      </c>
    </row>
    <row r="574" spans="2:15" x14ac:dyDescent="0.3">
      <c r="B574" s="3" t="str">
        <f t="shared" si="111"/>
        <v/>
      </c>
      <c r="C574" s="10" t="str">
        <f t="shared" si="112"/>
        <v/>
      </c>
      <c r="D574" s="14" t="str">
        <f t="shared" si="113"/>
        <v/>
      </c>
      <c r="E574" s="14" t="str">
        <f t="shared" si="104"/>
        <v/>
      </c>
      <c r="F574" s="14" t="str">
        <f t="shared" si="105"/>
        <v/>
      </c>
      <c r="G574" s="14" t="str">
        <f t="shared" si="106"/>
        <v/>
      </c>
      <c r="H574" s="14" t="str">
        <f t="shared" si="107"/>
        <v/>
      </c>
      <c r="I574" s="14" t="str">
        <f t="shared" si="108"/>
        <v/>
      </c>
      <c r="J574" s="2"/>
      <c r="K574" s="15" t="str">
        <f t="shared" si="109"/>
        <v/>
      </c>
      <c r="L574" s="24" t="str">
        <f t="shared" si="114"/>
        <v/>
      </c>
      <c r="M574" s="15" t="str">
        <f t="shared" si="110"/>
        <v/>
      </c>
      <c r="N574" s="24" t="str">
        <f t="shared" si="115"/>
        <v/>
      </c>
      <c r="O574" s="15" t="str">
        <f t="shared" si="116"/>
        <v/>
      </c>
    </row>
    <row r="575" spans="2:15" x14ac:dyDescent="0.3">
      <c r="B575" s="3" t="str">
        <f t="shared" si="111"/>
        <v/>
      </c>
      <c r="C575" s="10" t="str">
        <f t="shared" si="112"/>
        <v/>
      </c>
      <c r="D575" s="14" t="str">
        <f t="shared" si="113"/>
        <v/>
      </c>
      <c r="E575" s="14" t="str">
        <f t="shared" si="104"/>
        <v/>
      </c>
      <c r="F575" s="14" t="str">
        <f t="shared" si="105"/>
        <v/>
      </c>
      <c r="G575" s="14" t="str">
        <f t="shared" si="106"/>
        <v/>
      </c>
      <c r="H575" s="14" t="str">
        <f t="shared" si="107"/>
        <v/>
      </c>
      <c r="I575" s="14" t="str">
        <f t="shared" si="108"/>
        <v/>
      </c>
      <c r="J575" s="2"/>
      <c r="K575" s="15" t="str">
        <f t="shared" si="109"/>
        <v/>
      </c>
      <c r="L575" s="24" t="str">
        <f t="shared" si="114"/>
        <v/>
      </c>
      <c r="M575" s="15" t="str">
        <f t="shared" si="110"/>
        <v/>
      </c>
      <c r="N575" s="24" t="str">
        <f t="shared" si="115"/>
        <v/>
      </c>
      <c r="O575" s="15" t="str">
        <f t="shared" si="116"/>
        <v/>
      </c>
    </row>
    <row r="576" spans="2:15" x14ac:dyDescent="0.3">
      <c r="B576" s="3" t="str">
        <f t="shared" si="111"/>
        <v/>
      </c>
      <c r="C576" s="10" t="str">
        <f t="shared" si="112"/>
        <v/>
      </c>
      <c r="D576" s="14" t="str">
        <f t="shared" si="113"/>
        <v/>
      </c>
      <c r="E576" s="14" t="str">
        <f t="shared" si="104"/>
        <v/>
      </c>
      <c r="F576" s="14" t="str">
        <f t="shared" si="105"/>
        <v/>
      </c>
      <c r="G576" s="14" t="str">
        <f t="shared" si="106"/>
        <v/>
      </c>
      <c r="H576" s="14" t="str">
        <f t="shared" si="107"/>
        <v/>
      </c>
      <c r="I576" s="14" t="str">
        <f t="shared" si="108"/>
        <v/>
      </c>
      <c r="J576" s="2"/>
      <c r="K576" s="15" t="str">
        <f t="shared" si="109"/>
        <v/>
      </c>
      <c r="L576" s="24" t="str">
        <f t="shared" si="114"/>
        <v/>
      </c>
      <c r="M576" s="15" t="str">
        <f t="shared" si="110"/>
        <v/>
      </c>
      <c r="N576" s="24" t="str">
        <f t="shared" si="115"/>
        <v/>
      </c>
      <c r="O576" s="15" t="str">
        <f t="shared" si="116"/>
        <v/>
      </c>
    </row>
    <row r="577" spans="2:15" x14ac:dyDescent="0.3">
      <c r="B577" s="3" t="str">
        <f t="shared" si="111"/>
        <v/>
      </c>
      <c r="C577" s="10" t="str">
        <f t="shared" si="112"/>
        <v/>
      </c>
      <c r="D577" s="14" t="str">
        <f t="shared" si="113"/>
        <v/>
      </c>
      <c r="E577" s="14" t="str">
        <f t="shared" si="104"/>
        <v/>
      </c>
      <c r="F577" s="14" t="str">
        <f t="shared" si="105"/>
        <v/>
      </c>
      <c r="G577" s="14" t="str">
        <f t="shared" si="106"/>
        <v/>
      </c>
      <c r="H577" s="14" t="str">
        <f t="shared" si="107"/>
        <v/>
      </c>
      <c r="I577" s="14" t="str">
        <f t="shared" si="108"/>
        <v/>
      </c>
      <c r="J577" s="2"/>
      <c r="K577" s="15" t="str">
        <f t="shared" si="109"/>
        <v/>
      </c>
      <c r="L577" s="24" t="str">
        <f t="shared" si="114"/>
        <v/>
      </c>
      <c r="M577" s="15" t="str">
        <f t="shared" si="110"/>
        <v/>
      </c>
      <c r="N577" s="24" t="str">
        <f t="shared" si="115"/>
        <v/>
      </c>
      <c r="O577" s="15" t="str">
        <f t="shared" si="116"/>
        <v/>
      </c>
    </row>
    <row r="578" spans="2:15" x14ac:dyDescent="0.3">
      <c r="B578" s="3" t="str">
        <f t="shared" si="111"/>
        <v/>
      </c>
      <c r="C578" s="10" t="str">
        <f t="shared" si="112"/>
        <v/>
      </c>
      <c r="D578" s="14" t="str">
        <f t="shared" si="113"/>
        <v/>
      </c>
      <c r="E578" s="14" t="str">
        <f t="shared" si="104"/>
        <v/>
      </c>
      <c r="F578" s="14" t="str">
        <f t="shared" si="105"/>
        <v/>
      </c>
      <c r="G578" s="14" t="str">
        <f t="shared" si="106"/>
        <v/>
      </c>
      <c r="H578" s="14" t="str">
        <f t="shared" si="107"/>
        <v/>
      </c>
      <c r="I578" s="14" t="str">
        <f t="shared" si="108"/>
        <v/>
      </c>
      <c r="J578" s="2"/>
      <c r="K578" s="15" t="str">
        <f t="shared" si="109"/>
        <v/>
      </c>
      <c r="L578" s="24" t="str">
        <f t="shared" si="114"/>
        <v/>
      </c>
      <c r="M578" s="15" t="str">
        <f t="shared" si="110"/>
        <v/>
      </c>
      <c r="N578" s="24" t="str">
        <f t="shared" si="115"/>
        <v/>
      </c>
      <c r="O578" s="15" t="str">
        <f t="shared" si="116"/>
        <v/>
      </c>
    </row>
    <row r="579" spans="2:15" x14ac:dyDescent="0.3">
      <c r="B579" s="3" t="str">
        <f t="shared" si="111"/>
        <v/>
      </c>
      <c r="C579" s="10" t="str">
        <f t="shared" si="112"/>
        <v/>
      </c>
      <c r="D579" s="14" t="str">
        <f t="shared" si="113"/>
        <v/>
      </c>
      <c r="E579" s="14" t="str">
        <f t="shared" si="104"/>
        <v/>
      </c>
      <c r="F579" s="14" t="str">
        <f t="shared" si="105"/>
        <v/>
      </c>
      <c r="G579" s="14" t="str">
        <f t="shared" si="106"/>
        <v/>
      </c>
      <c r="H579" s="14" t="str">
        <f t="shared" si="107"/>
        <v/>
      </c>
      <c r="I579" s="14" t="str">
        <f t="shared" si="108"/>
        <v/>
      </c>
      <c r="J579" s="2"/>
      <c r="K579" s="15" t="str">
        <f t="shared" si="109"/>
        <v/>
      </c>
      <c r="L579" s="24" t="str">
        <f t="shared" si="114"/>
        <v/>
      </c>
      <c r="M579" s="15" t="str">
        <f t="shared" si="110"/>
        <v/>
      </c>
      <c r="N579" s="24" t="str">
        <f t="shared" si="115"/>
        <v/>
      </c>
      <c r="O579" s="15" t="str">
        <f t="shared" si="116"/>
        <v/>
      </c>
    </row>
    <row r="580" spans="2:15" x14ac:dyDescent="0.3">
      <c r="B580" s="3" t="str">
        <f t="shared" si="111"/>
        <v/>
      </c>
      <c r="C580" s="10" t="str">
        <f t="shared" si="112"/>
        <v/>
      </c>
      <c r="D580" s="14" t="str">
        <f t="shared" si="113"/>
        <v/>
      </c>
      <c r="E580" s="14" t="str">
        <f t="shared" si="104"/>
        <v/>
      </c>
      <c r="F580" s="14" t="str">
        <f t="shared" si="105"/>
        <v/>
      </c>
      <c r="G580" s="14" t="str">
        <f t="shared" si="106"/>
        <v/>
      </c>
      <c r="H580" s="14" t="str">
        <f t="shared" si="107"/>
        <v/>
      </c>
      <c r="I580" s="14" t="str">
        <f t="shared" si="108"/>
        <v/>
      </c>
      <c r="J580" s="2"/>
      <c r="K580" s="15" t="str">
        <f t="shared" si="109"/>
        <v/>
      </c>
      <c r="L580" s="24" t="str">
        <f t="shared" si="114"/>
        <v/>
      </c>
      <c r="M580" s="15" t="str">
        <f t="shared" si="110"/>
        <v/>
      </c>
      <c r="N580" s="24" t="str">
        <f t="shared" si="115"/>
        <v/>
      </c>
      <c r="O580" s="15" t="str">
        <f t="shared" si="116"/>
        <v/>
      </c>
    </row>
    <row r="581" spans="2:15" x14ac:dyDescent="0.3">
      <c r="B581" s="3" t="str">
        <f t="shared" si="111"/>
        <v/>
      </c>
      <c r="C581" s="10" t="str">
        <f t="shared" si="112"/>
        <v/>
      </c>
      <c r="D581" s="14" t="str">
        <f t="shared" si="113"/>
        <v/>
      </c>
      <c r="E581" s="14" t="str">
        <f t="shared" si="104"/>
        <v/>
      </c>
      <c r="F581" s="14" t="str">
        <f t="shared" si="105"/>
        <v/>
      </c>
      <c r="G581" s="14" t="str">
        <f t="shared" si="106"/>
        <v/>
      </c>
      <c r="H581" s="14" t="str">
        <f t="shared" si="107"/>
        <v/>
      </c>
      <c r="I581" s="14" t="str">
        <f t="shared" si="108"/>
        <v/>
      </c>
      <c r="J581" s="2"/>
      <c r="K581" s="15" t="str">
        <f t="shared" si="109"/>
        <v/>
      </c>
      <c r="L581" s="24" t="str">
        <f t="shared" si="114"/>
        <v/>
      </c>
      <c r="M581" s="15" t="str">
        <f t="shared" si="110"/>
        <v/>
      </c>
      <c r="N581" s="24" t="str">
        <f t="shared" si="115"/>
        <v/>
      </c>
      <c r="O581" s="15" t="str">
        <f t="shared" si="116"/>
        <v/>
      </c>
    </row>
    <row r="582" spans="2:15" x14ac:dyDescent="0.3">
      <c r="B582" s="3" t="str">
        <f t="shared" si="111"/>
        <v/>
      </c>
      <c r="C582" s="10" t="str">
        <f t="shared" si="112"/>
        <v/>
      </c>
      <c r="D582" s="14" t="str">
        <f t="shared" si="113"/>
        <v/>
      </c>
      <c r="E582" s="14" t="str">
        <f t="shared" si="104"/>
        <v/>
      </c>
      <c r="F582" s="14" t="str">
        <f t="shared" si="105"/>
        <v/>
      </c>
      <c r="G582" s="14" t="str">
        <f t="shared" si="106"/>
        <v/>
      </c>
      <c r="H582" s="14" t="str">
        <f t="shared" si="107"/>
        <v/>
      </c>
      <c r="I582" s="14" t="str">
        <f t="shared" si="108"/>
        <v/>
      </c>
      <c r="J582" s="2"/>
      <c r="K582" s="15" t="str">
        <f t="shared" si="109"/>
        <v/>
      </c>
      <c r="L582" s="24" t="str">
        <f t="shared" si="114"/>
        <v/>
      </c>
      <c r="M582" s="15" t="str">
        <f t="shared" si="110"/>
        <v/>
      </c>
      <c r="N582" s="24" t="str">
        <f t="shared" si="115"/>
        <v/>
      </c>
      <c r="O582" s="15" t="str">
        <f t="shared" si="116"/>
        <v/>
      </c>
    </row>
    <row r="583" spans="2:15" x14ac:dyDescent="0.3">
      <c r="B583" s="3" t="str">
        <f t="shared" si="111"/>
        <v/>
      </c>
      <c r="C583" s="10" t="str">
        <f t="shared" si="112"/>
        <v/>
      </c>
      <c r="D583" s="14" t="str">
        <f t="shared" si="113"/>
        <v/>
      </c>
      <c r="E583" s="14" t="str">
        <f t="shared" si="104"/>
        <v/>
      </c>
      <c r="F583" s="14" t="str">
        <f t="shared" si="105"/>
        <v/>
      </c>
      <c r="G583" s="14" t="str">
        <f t="shared" si="106"/>
        <v/>
      </c>
      <c r="H583" s="14" t="str">
        <f t="shared" si="107"/>
        <v/>
      </c>
      <c r="I583" s="14" t="str">
        <f t="shared" si="108"/>
        <v/>
      </c>
      <c r="J583" s="2"/>
      <c r="K583" s="15" t="str">
        <f t="shared" si="109"/>
        <v/>
      </c>
      <c r="L583" s="24" t="str">
        <f t="shared" si="114"/>
        <v/>
      </c>
      <c r="M583" s="15" t="str">
        <f t="shared" si="110"/>
        <v/>
      </c>
      <c r="N583" s="24" t="str">
        <f t="shared" si="115"/>
        <v/>
      </c>
      <c r="O583" s="15" t="str">
        <f t="shared" si="116"/>
        <v/>
      </c>
    </row>
    <row r="584" spans="2:15" x14ac:dyDescent="0.3">
      <c r="B584" s="3" t="str">
        <f t="shared" si="111"/>
        <v/>
      </c>
      <c r="C584" s="10" t="str">
        <f t="shared" si="112"/>
        <v/>
      </c>
      <c r="D584" s="14" t="str">
        <f t="shared" si="113"/>
        <v/>
      </c>
      <c r="E584" s="14" t="str">
        <f t="shared" si="104"/>
        <v/>
      </c>
      <c r="F584" s="14" t="str">
        <f t="shared" si="105"/>
        <v/>
      </c>
      <c r="G584" s="14" t="str">
        <f t="shared" si="106"/>
        <v/>
      </c>
      <c r="H584" s="14" t="str">
        <f t="shared" si="107"/>
        <v/>
      </c>
      <c r="I584" s="14" t="str">
        <f t="shared" si="108"/>
        <v/>
      </c>
      <c r="J584" s="2"/>
      <c r="K584" s="15" t="str">
        <f t="shared" si="109"/>
        <v/>
      </c>
      <c r="L584" s="24" t="str">
        <f t="shared" si="114"/>
        <v/>
      </c>
      <c r="M584" s="15" t="str">
        <f t="shared" si="110"/>
        <v/>
      </c>
      <c r="N584" s="24" t="str">
        <f t="shared" si="115"/>
        <v/>
      </c>
      <c r="O584" s="15" t="str">
        <f t="shared" si="116"/>
        <v/>
      </c>
    </row>
    <row r="585" spans="2:15" x14ac:dyDescent="0.3">
      <c r="B585" s="3" t="str">
        <f t="shared" si="111"/>
        <v/>
      </c>
      <c r="C585" s="10" t="str">
        <f t="shared" si="112"/>
        <v/>
      </c>
      <c r="D585" s="14" t="str">
        <f t="shared" si="113"/>
        <v/>
      </c>
      <c r="E585" s="14" t="str">
        <f t="shared" si="104"/>
        <v/>
      </c>
      <c r="F585" s="14" t="str">
        <f t="shared" si="105"/>
        <v/>
      </c>
      <c r="G585" s="14" t="str">
        <f t="shared" si="106"/>
        <v/>
      </c>
      <c r="H585" s="14" t="str">
        <f t="shared" si="107"/>
        <v/>
      </c>
      <c r="I585" s="14" t="str">
        <f t="shared" si="108"/>
        <v/>
      </c>
      <c r="J585" s="2"/>
      <c r="K585" s="15" t="str">
        <f t="shared" si="109"/>
        <v/>
      </c>
      <c r="L585" s="24" t="str">
        <f t="shared" si="114"/>
        <v/>
      </c>
      <c r="M585" s="15" t="str">
        <f t="shared" si="110"/>
        <v/>
      </c>
      <c r="N585" s="24" t="str">
        <f t="shared" si="115"/>
        <v/>
      </c>
      <c r="O585" s="15" t="str">
        <f t="shared" si="116"/>
        <v/>
      </c>
    </row>
    <row r="586" spans="2:15" x14ac:dyDescent="0.3">
      <c r="B586" s="3" t="str">
        <f t="shared" si="111"/>
        <v/>
      </c>
      <c r="C586" s="10" t="str">
        <f t="shared" si="112"/>
        <v/>
      </c>
      <c r="D586" s="14" t="str">
        <f t="shared" si="113"/>
        <v/>
      </c>
      <c r="E586" s="14" t="str">
        <f t="shared" si="104"/>
        <v/>
      </c>
      <c r="F586" s="14" t="str">
        <f t="shared" si="105"/>
        <v/>
      </c>
      <c r="G586" s="14" t="str">
        <f t="shared" si="106"/>
        <v/>
      </c>
      <c r="H586" s="14" t="str">
        <f t="shared" si="107"/>
        <v/>
      </c>
      <c r="I586" s="14" t="str">
        <f t="shared" si="108"/>
        <v/>
      </c>
      <c r="J586" s="2"/>
      <c r="K586" s="15" t="str">
        <f t="shared" si="109"/>
        <v/>
      </c>
      <c r="L586" s="24" t="str">
        <f t="shared" si="114"/>
        <v/>
      </c>
      <c r="M586" s="15" t="str">
        <f t="shared" si="110"/>
        <v/>
      </c>
      <c r="N586" s="24" t="str">
        <f t="shared" si="115"/>
        <v/>
      </c>
      <c r="O586" s="15" t="str">
        <f t="shared" si="116"/>
        <v/>
      </c>
    </row>
    <row r="587" spans="2:15" x14ac:dyDescent="0.3">
      <c r="B587" s="3" t="str">
        <f t="shared" si="111"/>
        <v/>
      </c>
      <c r="C587" s="10" t="str">
        <f t="shared" si="112"/>
        <v/>
      </c>
      <c r="D587" s="14" t="str">
        <f t="shared" si="113"/>
        <v/>
      </c>
      <c r="E587" s="14" t="str">
        <f t="shared" si="104"/>
        <v/>
      </c>
      <c r="F587" s="14" t="str">
        <f t="shared" si="105"/>
        <v/>
      </c>
      <c r="G587" s="14" t="str">
        <f t="shared" si="106"/>
        <v/>
      </c>
      <c r="H587" s="14" t="str">
        <f t="shared" si="107"/>
        <v/>
      </c>
      <c r="I587" s="14" t="str">
        <f t="shared" si="108"/>
        <v/>
      </c>
      <c r="J587" s="2"/>
      <c r="K587" s="15" t="str">
        <f t="shared" si="109"/>
        <v/>
      </c>
      <c r="L587" s="24" t="str">
        <f t="shared" si="114"/>
        <v/>
      </c>
      <c r="M587" s="15" t="str">
        <f t="shared" si="110"/>
        <v/>
      </c>
      <c r="N587" s="24" t="str">
        <f t="shared" si="115"/>
        <v/>
      </c>
      <c r="O587" s="15" t="str">
        <f t="shared" si="116"/>
        <v/>
      </c>
    </row>
    <row r="588" spans="2:15" x14ac:dyDescent="0.3">
      <c r="B588" s="3" t="str">
        <f t="shared" si="111"/>
        <v/>
      </c>
      <c r="C588" s="10" t="str">
        <f t="shared" si="112"/>
        <v/>
      </c>
      <c r="D588" s="14" t="str">
        <f t="shared" si="113"/>
        <v/>
      </c>
      <c r="E588" s="14" t="str">
        <f t="shared" si="104"/>
        <v/>
      </c>
      <c r="F588" s="14" t="str">
        <f t="shared" si="105"/>
        <v/>
      </c>
      <c r="G588" s="14" t="str">
        <f t="shared" si="106"/>
        <v/>
      </c>
      <c r="H588" s="14" t="str">
        <f t="shared" si="107"/>
        <v/>
      </c>
      <c r="I588" s="14" t="str">
        <f t="shared" si="108"/>
        <v/>
      </c>
      <c r="J588" s="2"/>
      <c r="K588" s="15" t="str">
        <f t="shared" si="109"/>
        <v/>
      </c>
      <c r="L588" s="24" t="str">
        <f t="shared" si="114"/>
        <v/>
      </c>
      <c r="M588" s="15" t="str">
        <f t="shared" si="110"/>
        <v/>
      </c>
      <c r="N588" s="24" t="str">
        <f t="shared" si="115"/>
        <v/>
      </c>
      <c r="O588" s="15" t="str">
        <f t="shared" si="116"/>
        <v/>
      </c>
    </row>
    <row r="589" spans="2:15" x14ac:dyDescent="0.3">
      <c r="B589" s="3" t="str">
        <f t="shared" si="111"/>
        <v/>
      </c>
      <c r="C589" s="10" t="str">
        <f t="shared" si="112"/>
        <v/>
      </c>
      <c r="D589" s="14" t="str">
        <f t="shared" si="113"/>
        <v/>
      </c>
      <c r="E589" s="14" t="str">
        <f t="shared" si="104"/>
        <v/>
      </c>
      <c r="F589" s="14" t="str">
        <f t="shared" si="105"/>
        <v/>
      </c>
      <c r="G589" s="14" t="str">
        <f t="shared" si="106"/>
        <v/>
      </c>
      <c r="H589" s="14" t="str">
        <f t="shared" si="107"/>
        <v/>
      </c>
      <c r="I589" s="14" t="str">
        <f t="shared" si="108"/>
        <v/>
      </c>
      <c r="J589" s="2"/>
      <c r="K589" s="15" t="str">
        <f t="shared" si="109"/>
        <v/>
      </c>
      <c r="L589" s="24" t="str">
        <f t="shared" si="114"/>
        <v/>
      </c>
      <c r="M589" s="15" t="str">
        <f t="shared" si="110"/>
        <v/>
      </c>
      <c r="N589" s="24" t="str">
        <f t="shared" si="115"/>
        <v/>
      </c>
      <c r="O589" s="15" t="str">
        <f t="shared" si="116"/>
        <v/>
      </c>
    </row>
    <row r="590" spans="2:15" x14ac:dyDescent="0.3">
      <c r="B590" s="3" t="str">
        <f t="shared" si="111"/>
        <v/>
      </c>
      <c r="C590" s="10" t="str">
        <f t="shared" si="112"/>
        <v/>
      </c>
      <c r="D590" s="14" t="str">
        <f t="shared" si="113"/>
        <v/>
      </c>
      <c r="E590" s="14" t="str">
        <f t="shared" si="104"/>
        <v/>
      </c>
      <c r="F590" s="14" t="str">
        <f t="shared" si="105"/>
        <v/>
      </c>
      <c r="G590" s="14" t="str">
        <f t="shared" si="106"/>
        <v/>
      </c>
      <c r="H590" s="14" t="str">
        <f t="shared" si="107"/>
        <v/>
      </c>
      <c r="I590" s="14" t="str">
        <f t="shared" si="108"/>
        <v/>
      </c>
      <c r="J590" s="2"/>
      <c r="K590" s="15" t="str">
        <f t="shared" si="109"/>
        <v/>
      </c>
      <c r="L590" s="24" t="str">
        <f t="shared" si="114"/>
        <v/>
      </c>
      <c r="M590" s="15" t="str">
        <f t="shared" si="110"/>
        <v/>
      </c>
      <c r="N590" s="24" t="str">
        <f t="shared" si="115"/>
        <v/>
      </c>
      <c r="O590" s="15" t="str">
        <f t="shared" si="116"/>
        <v/>
      </c>
    </row>
    <row r="591" spans="2:15" x14ac:dyDescent="0.3">
      <c r="B591" s="3" t="str">
        <f t="shared" si="111"/>
        <v/>
      </c>
      <c r="C591" s="10" t="str">
        <f t="shared" si="112"/>
        <v/>
      </c>
      <c r="D591" s="14" t="str">
        <f t="shared" si="113"/>
        <v/>
      </c>
      <c r="E591" s="14" t="str">
        <f t="shared" si="104"/>
        <v/>
      </c>
      <c r="F591" s="14" t="str">
        <f t="shared" si="105"/>
        <v/>
      </c>
      <c r="G591" s="14" t="str">
        <f t="shared" si="106"/>
        <v/>
      </c>
      <c r="H591" s="14" t="str">
        <f t="shared" si="107"/>
        <v/>
      </c>
      <c r="I591" s="14" t="str">
        <f t="shared" si="108"/>
        <v/>
      </c>
      <c r="J591" s="2"/>
      <c r="K591" s="15" t="str">
        <f t="shared" si="109"/>
        <v/>
      </c>
      <c r="L591" s="24" t="str">
        <f t="shared" si="114"/>
        <v/>
      </c>
      <c r="M591" s="15" t="str">
        <f t="shared" si="110"/>
        <v/>
      </c>
      <c r="N591" s="24" t="str">
        <f t="shared" si="115"/>
        <v/>
      </c>
      <c r="O591" s="15" t="str">
        <f t="shared" si="116"/>
        <v/>
      </c>
    </row>
    <row r="592" spans="2:15" x14ac:dyDescent="0.3">
      <c r="B592" s="3" t="str">
        <f t="shared" si="111"/>
        <v/>
      </c>
      <c r="C592" s="10" t="str">
        <f t="shared" si="112"/>
        <v/>
      </c>
      <c r="D592" s="14" t="str">
        <f t="shared" si="113"/>
        <v/>
      </c>
      <c r="E592" s="14" t="str">
        <f t="shared" si="104"/>
        <v/>
      </c>
      <c r="F592" s="14" t="str">
        <f t="shared" si="105"/>
        <v/>
      </c>
      <c r="G592" s="14" t="str">
        <f t="shared" si="106"/>
        <v/>
      </c>
      <c r="H592" s="14" t="str">
        <f t="shared" si="107"/>
        <v/>
      </c>
      <c r="I592" s="14" t="str">
        <f t="shared" si="108"/>
        <v/>
      </c>
      <c r="J592" s="2"/>
      <c r="K592" s="15" t="str">
        <f t="shared" si="109"/>
        <v/>
      </c>
      <c r="L592" s="24" t="str">
        <f t="shared" si="114"/>
        <v/>
      </c>
      <c r="M592" s="15" t="str">
        <f t="shared" si="110"/>
        <v/>
      </c>
      <c r="N592" s="24" t="str">
        <f t="shared" si="115"/>
        <v/>
      </c>
      <c r="O592" s="15" t="str">
        <f t="shared" si="116"/>
        <v/>
      </c>
    </row>
    <row r="593" spans="2:15" x14ac:dyDescent="0.3">
      <c r="B593" s="3" t="str">
        <f t="shared" si="111"/>
        <v/>
      </c>
      <c r="C593" s="10" t="str">
        <f t="shared" si="112"/>
        <v/>
      </c>
      <c r="D593" s="14" t="str">
        <f t="shared" si="113"/>
        <v/>
      </c>
      <c r="E593" s="14" t="str">
        <f t="shared" si="104"/>
        <v/>
      </c>
      <c r="F593" s="14" t="str">
        <f t="shared" si="105"/>
        <v/>
      </c>
      <c r="G593" s="14" t="str">
        <f t="shared" si="106"/>
        <v/>
      </c>
      <c r="H593" s="14" t="str">
        <f t="shared" si="107"/>
        <v/>
      </c>
      <c r="I593" s="14" t="str">
        <f t="shared" si="108"/>
        <v/>
      </c>
      <c r="J593" s="2"/>
      <c r="K593" s="15" t="str">
        <f t="shared" si="109"/>
        <v/>
      </c>
      <c r="L593" s="24" t="str">
        <f t="shared" si="114"/>
        <v/>
      </c>
      <c r="M593" s="15" t="str">
        <f t="shared" si="110"/>
        <v/>
      </c>
      <c r="N593" s="24" t="str">
        <f t="shared" si="115"/>
        <v/>
      </c>
      <c r="O593" s="15" t="str">
        <f t="shared" si="116"/>
        <v/>
      </c>
    </row>
    <row r="594" spans="2:15" x14ac:dyDescent="0.3">
      <c r="B594" s="3" t="str">
        <f t="shared" si="111"/>
        <v/>
      </c>
      <c r="C594" s="10" t="str">
        <f t="shared" si="112"/>
        <v/>
      </c>
      <c r="D594" s="14" t="str">
        <f t="shared" si="113"/>
        <v/>
      </c>
      <c r="E594" s="14" t="str">
        <f t="shared" si="104"/>
        <v/>
      </c>
      <c r="F594" s="14" t="str">
        <f t="shared" si="105"/>
        <v/>
      </c>
      <c r="G594" s="14" t="str">
        <f t="shared" si="106"/>
        <v/>
      </c>
      <c r="H594" s="14" t="str">
        <f t="shared" si="107"/>
        <v/>
      </c>
      <c r="I594" s="14" t="str">
        <f t="shared" si="108"/>
        <v/>
      </c>
      <c r="J594" s="2"/>
      <c r="K594" s="15" t="str">
        <f t="shared" si="109"/>
        <v/>
      </c>
      <c r="L594" s="24" t="str">
        <f t="shared" si="114"/>
        <v/>
      </c>
      <c r="M594" s="15" t="str">
        <f t="shared" si="110"/>
        <v/>
      </c>
      <c r="N594" s="24" t="str">
        <f t="shared" si="115"/>
        <v/>
      </c>
      <c r="O594" s="15" t="str">
        <f t="shared" si="116"/>
        <v/>
      </c>
    </row>
    <row r="595" spans="2:15" x14ac:dyDescent="0.3">
      <c r="B595" s="3" t="str">
        <f t="shared" si="111"/>
        <v/>
      </c>
      <c r="C595" s="10" t="str">
        <f t="shared" si="112"/>
        <v/>
      </c>
      <c r="D595" s="14" t="str">
        <f t="shared" si="113"/>
        <v/>
      </c>
      <c r="E595" s="14" t="str">
        <f t="shared" si="104"/>
        <v/>
      </c>
      <c r="F595" s="14" t="str">
        <f t="shared" si="105"/>
        <v/>
      </c>
      <c r="G595" s="14" t="str">
        <f t="shared" si="106"/>
        <v/>
      </c>
      <c r="H595" s="14" t="str">
        <f t="shared" si="107"/>
        <v/>
      </c>
      <c r="I595" s="14" t="str">
        <f t="shared" si="108"/>
        <v/>
      </c>
      <c r="J595" s="2"/>
      <c r="K595" s="15" t="str">
        <f t="shared" si="109"/>
        <v/>
      </c>
      <c r="L595" s="24" t="str">
        <f t="shared" si="114"/>
        <v/>
      </c>
      <c r="M595" s="15" t="str">
        <f t="shared" si="110"/>
        <v/>
      </c>
      <c r="N595" s="24" t="str">
        <f t="shared" si="115"/>
        <v/>
      </c>
      <c r="O595" s="15" t="str">
        <f t="shared" si="116"/>
        <v/>
      </c>
    </row>
    <row r="596" spans="2:15" x14ac:dyDescent="0.3">
      <c r="B596" s="3" t="str">
        <f t="shared" si="111"/>
        <v/>
      </c>
      <c r="C596" s="10" t="str">
        <f t="shared" si="112"/>
        <v/>
      </c>
      <c r="D596" s="14" t="str">
        <f t="shared" si="113"/>
        <v/>
      </c>
      <c r="E596" s="14" t="str">
        <f t="shared" ref="E596:E659" si="117">IF(OR(B596="",B596&lt;=0,$D$10=0),"",H596-F596)</f>
        <v/>
      </c>
      <c r="F596" s="14" t="str">
        <f t="shared" ref="F596:F659" si="118">IF(OR(B596="",$D$10=0),"",D596*$D$12/12)</f>
        <v/>
      </c>
      <c r="G596" s="14" t="str">
        <f t="shared" ref="G596:G659" si="119">IF(B596&lt;&gt;"",$D$10*$D$14/12,"")</f>
        <v/>
      </c>
      <c r="H596" s="14" t="str">
        <f t="shared" ref="H596:H659" si="120">IF(OR(B596="",B596&lt;=0,$D$10=0),"",I596-G596)</f>
        <v/>
      </c>
      <c r="I596" s="14" t="str">
        <f t="shared" ref="I596:I659" si="121">IF(OR(B596="",B596&lt;=0,$D$10=0),"",$I$6)</f>
        <v/>
      </c>
      <c r="J596" s="2"/>
      <c r="K596" s="15" t="str">
        <f t="shared" ref="K596:K619" si="122">IF(OR(B596="",B596&lt;=0,$D$10=0),"",L596/$D$10)</f>
        <v/>
      </c>
      <c r="L596" s="24" t="str">
        <f t="shared" si="114"/>
        <v/>
      </c>
      <c r="M596" s="15" t="str">
        <f t="shared" ref="M596:M659" si="123">IF(OR(B596="",B596&lt;=0,$D$10=0),"",N596/$I$9)</f>
        <v/>
      </c>
      <c r="N596" s="24" t="str">
        <f t="shared" si="115"/>
        <v/>
      </c>
      <c r="O596" s="15" t="str">
        <f t="shared" si="116"/>
        <v/>
      </c>
    </row>
    <row r="597" spans="2:15" x14ac:dyDescent="0.3">
      <c r="B597" s="3" t="str">
        <f t="shared" ref="B597:B660" si="124">IF($D$8&gt;=ROW()-19,ROW()-19,"")</f>
        <v/>
      </c>
      <c r="C597" s="10" t="str">
        <f t="shared" ref="C597:C660" si="125">IF(B597&lt;&gt;"",EDATE(C596,1),"")</f>
        <v/>
      </c>
      <c r="D597" s="14" t="str">
        <f t="shared" ref="D597:D660" si="126">IF(B597="","",IF(E596="","",D596-E596))</f>
        <v/>
      </c>
      <c r="E597" s="14" t="str">
        <f t="shared" si="117"/>
        <v/>
      </c>
      <c r="F597" s="14" t="str">
        <f t="shared" si="118"/>
        <v/>
      </c>
      <c r="G597" s="14" t="str">
        <f t="shared" si="119"/>
        <v/>
      </c>
      <c r="H597" s="14" t="str">
        <f t="shared" si="120"/>
        <v/>
      </c>
      <c r="I597" s="14" t="str">
        <f t="shared" si="121"/>
        <v/>
      </c>
      <c r="J597" s="2"/>
      <c r="K597" s="15" t="str">
        <f t="shared" si="122"/>
        <v/>
      </c>
      <c r="L597" s="24" t="str">
        <f t="shared" ref="L597:L660" si="127">IF(OR(C597="",C597&lt;=0,$D$10=0),"",L596+E597)</f>
        <v/>
      </c>
      <c r="M597" s="15" t="str">
        <f t="shared" si="123"/>
        <v/>
      </c>
      <c r="N597" s="24" t="str">
        <f t="shared" ref="N597:N660" si="128">IF(OR(B597="",$D$10=0),"",N596+F597)</f>
        <v/>
      </c>
      <c r="O597" s="15" t="str">
        <f t="shared" ref="O597:O660" si="129">IF(OR(B597="",$D$10=0),"",N597/(L597+N597))</f>
        <v/>
      </c>
    </row>
    <row r="598" spans="2:15" x14ac:dyDescent="0.3">
      <c r="B598" s="3" t="str">
        <f t="shared" si="124"/>
        <v/>
      </c>
      <c r="C598" s="10" t="str">
        <f t="shared" si="125"/>
        <v/>
      </c>
      <c r="D598" s="14" t="str">
        <f t="shared" si="126"/>
        <v/>
      </c>
      <c r="E598" s="14" t="str">
        <f t="shared" si="117"/>
        <v/>
      </c>
      <c r="F598" s="14" t="str">
        <f t="shared" si="118"/>
        <v/>
      </c>
      <c r="G598" s="14" t="str">
        <f t="shared" si="119"/>
        <v/>
      </c>
      <c r="H598" s="14" t="str">
        <f t="shared" si="120"/>
        <v/>
      </c>
      <c r="I598" s="14" t="str">
        <f t="shared" si="121"/>
        <v/>
      </c>
      <c r="J598" s="2"/>
      <c r="K598" s="15" t="str">
        <f t="shared" si="122"/>
        <v/>
      </c>
      <c r="L598" s="24" t="str">
        <f t="shared" si="127"/>
        <v/>
      </c>
      <c r="M598" s="15" t="str">
        <f t="shared" si="123"/>
        <v/>
      </c>
      <c r="N598" s="24" t="str">
        <f t="shared" si="128"/>
        <v/>
      </c>
      <c r="O598" s="15" t="str">
        <f t="shared" si="129"/>
        <v/>
      </c>
    </row>
    <row r="599" spans="2:15" x14ac:dyDescent="0.3">
      <c r="B599" s="3" t="str">
        <f t="shared" si="124"/>
        <v/>
      </c>
      <c r="C599" s="10" t="str">
        <f t="shared" si="125"/>
        <v/>
      </c>
      <c r="D599" s="14" t="str">
        <f t="shared" si="126"/>
        <v/>
      </c>
      <c r="E599" s="14" t="str">
        <f t="shared" si="117"/>
        <v/>
      </c>
      <c r="F599" s="14" t="str">
        <f t="shared" si="118"/>
        <v/>
      </c>
      <c r="G599" s="14" t="str">
        <f t="shared" si="119"/>
        <v/>
      </c>
      <c r="H599" s="14" t="str">
        <f t="shared" si="120"/>
        <v/>
      </c>
      <c r="I599" s="14" t="str">
        <f t="shared" si="121"/>
        <v/>
      </c>
      <c r="J599" s="2"/>
      <c r="K599" s="15" t="str">
        <f t="shared" si="122"/>
        <v/>
      </c>
      <c r="L599" s="24" t="str">
        <f t="shared" si="127"/>
        <v/>
      </c>
      <c r="M599" s="15" t="str">
        <f t="shared" si="123"/>
        <v/>
      </c>
      <c r="N599" s="24" t="str">
        <f t="shared" si="128"/>
        <v/>
      </c>
      <c r="O599" s="15" t="str">
        <f t="shared" si="129"/>
        <v/>
      </c>
    </row>
    <row r="600" spans="2:15" x14ac:dyDescent="0.3">
      <c r="B600" s="3" t="str">
        <f t="shared" si="124"/>
        <v/>
      </c>
      <c r="C600" s="10" t="str">
        <f t="shared" si="125"/>
        <v/>
      </c>
      <c r="D600" s="14" t="str">
        <f t="shared" si="126"/>
        <v/>
      </c>
      <c r="E600" s="14" t="str">
        <f t="shared" si="117"/>
        <v/>
      </c>
      <c r="F600" s="14" t="str">
        <f t="shared" si="118"/>
        <v/>
      </c>
      <c r="G600" s="14" t="str">
        <f t="shared" si="119"/>
        <v/>
      </c>
      <c r="H600" s="14" t="str">
        <f t="shared" si="120"/>
        <v/>
      </c>
      <c r="I600" s="14" t="str">
        <f t="shared" si="121"/>
        <v/>
      </c>
      <c r="J600" s="2"/>
      <c r="K600" s="15" t="str">
        <f t="shared" si="122"/>
        <v/>
      </c>
      <c r="L600" s="24" t="str">
        <f t="shared" si="127"/>
        <v/>
      </c>
      <c r="M600" s="15" t="str">
        <f t="shared" si="123"/>
        <v/>
      </c>
      <c r="N600" s="24" t="str">
        <f t="shared" si="128"/>
        <v/>
      </c>
      <c r="O600" s="15" t="str">
        <f t="shared" si="129"/>
        <v/>
      </c>
    </row>
    <row r="601" spans="2:15" x14ac:dyDescent="0.3">
      <c r="B601" s="3" t="str">
        <f t="shared" si="124"/>
        <v/>
      </c>
      <c r="C601" s="10" t="str">
        <f t="shared" si="125"/>
        <v/>
      </c>
      <c r="D601" s="14" t="str">
        <f t="shared" si="126"/>
        <v/>
      </c>
      <c r="E601" s="14" t="str">
        <f t="shared" si="117"/>
        <v/>
      </c>
      <c r="F601" s="14" t="str">
        <f t="shared" si="118"/>
        <v/>
      </c>
      <c r="G601" s="14" t="str">
        <f t="shared" si="119"/>
        <v/>
      </c>
      <c r="H601" s="14" t="str">
        <f t="shared" si="120"/>
        <v/>
      </c>
      <c r="I601" s="14" t="str">
        <f t="shared" si="121"/>
        <v/>
      </c>
      <c r="J601" s="2"/>
      <c r="K601" s="15" t="str">
        <f t="shared" si="122"/>
        <v/>
      </c>
      <c r="L601" s="24" t="str">
        <f t="shared" si="127"/>
        <v/>
      </c>
      <c r="M601" s="15" t="str">
        <f t="shared" si="123"/>
        <v/>
      </c>
      <c r="N601" s="24" t="str">
        <f t="shared" si="128"/>
        <v/>
      </c>
      <c r="O601" s="15" t="str">
        <f t="shared" si="129"/>
        <v/>
      </c>
    </row>
    <row r="602" spans="2:15" x14ac:dyDescent="0.3">
      <c r="B602" s="3" t="str">
        <f t="shared" si="124"/>
        <v/>
      </c>
      <c r="C602" s="10" t="str">
        <f t="shared" si="125"/>
        <v/>
      </c>
      <c r="D602" s="14" t="str">
        <f t="shared" si="126"/>
        <v/>
      </c>
      <c r="E602" s="14" t="str">
        <f t="shared" si="117"/>
        <v/>
      </c>
      <c r="F602" s="14" t="str">
        <f t="shared" si="118"/>
        <v/>
      </c>
      <c r="G602" s="14" t="str">
        <f t="shared" si="119"/>
        <v/>
      </c>
      <c r="H602" s="14" t="str">
        <f t="shared" si="120"/>
        <v/>
      </c>
      <c r="I602" s="14" t="str">
        <f t="shared" si="121"/>
        <v/>
      </c>
      <c r="J602" s="2"/>
      <c r="K602" s="15" t="str">
        <f t="shared" si="122"/>
        <v/>
      </c>
      <c r="L602" s="24" t="str">
        <f t="shared" si="127"/>
        <v/>
      </c>
      <c r="M602" s="15" t="str">
        <f t="shared" si="123"/>
        <v/>
      </c>
      <c r="N602" s="24" t="str">
        <f t="shared" si="128"/>
        <v/>
      </c>
      <c r="O602" s="15" t="str">
        <f t="shared" si="129"/>
        <v/>
      </c>
    </row>
    <row r="603" spans="2:15" x14ac:dyDescent="0.3">
      <c r="B603" s="3" t="str">
        <f t="shared" si="124"/>
        <v/>
      </c>
      <c r="C603" s="10" t="str">
        <f t="shared" si="125"/>
        <v/>
      </c>
      <c r="D603" s="14" t="str">
        <f t="shared" si="126"/>
        <v/>
      </c>
      <c r="E603" s="14" t="str">
        <f t="shared" si="117"/>
        <v/>
      </c>
      <c r="F603" s="14" t="str">
        <f t="shared" si="118"/>
        <v/>
      </c>
      <c r="G603" s="14" t="str">
        <f t="shared" si="119"/>
        <v/>
      </c>
      <c r="H603" s="14" t="str">
        <f t="shared" si="120"/>
        <v/>
      </c>
      <c r="I603" s="14" t="str">
        <f t="shared" si="121"/>
        <v/>
      </c>
      <c r="J603" s="2"/>
      <c r="K603" s="15" t="str">
        <f t="shared" si="122"/>
        <v/>
      </c>
      <c r="L603" s="24" t="str">
        <f t="shared" si="127"/>
        <v/>
      </c>
      <c r="M603" s="15" t="str">
        <f t="shared" si="123"/>
        <v/>
      </c>
      <c r="N603" s="24" t="str">
        <f t="shared" si="128"/>
        <v/>
      </c>
      <c r="O603" s="15" t="str">
        <f t="shared" si="129"/>
        <v/>
      </c>
    </row>
    <row r="604" spans="2:15" x14ac:dyDescent="0.3">
      <c r="B604" s="3" t="str">
        <f t="shared" si="124"/>
        <v/>
      </c>
      <c r="C604" s="10" t="str">
        <f t="shared" si="125"/>
        <v/>
      </c>
      <c r="D604" s="14" t="str">
        <f t="shared" si="126"/>
        <v/>
      </c>
      <c r="E604" s="14" t="str">
        <f t="shared" si="117"/>
        <v/>
      </c>
      <c r="F604" s="14" t="str">
        <f t="shared" si="118"/>
        <v/>
      </c>
      <c r="G604" s="14" t="str">
        <f t="shared" si="119"/>
        <v/>
      </c>
      <c r="H604" s="14" t="str">
        <f t="shared" si="120"/>
        <v/>
      </c>
      <c r="I604" s="14" t="str">
        <f t="shared" si="121"/>
        <v/>
      </c>
      <c r="J604" s="2"/>
      <c r="K604" s="15" t="str">
        <f t="shared" si="122"/>
        <v/>
      </c>
      <c r="L604" s="24" t="str">
        <f t="shared" si="127"/>
        <v/>
      </c>
      <c r="M604" s="15" t="str">
        <f t="shared" si="123"/>
        <v/>
      </c>
      <c r="N604" s="24" t="str">
        <f t="shared" si="128"/>
        <v/>
      </c>
      <c r="O604" s="15" t="str">
        <f t="shared" si="129"/>
        <v/>
      </c>
    </row>
    <row r="605" spans="2:15" x14ac:dyDescent="0.3">
      <c r="B605" s="3" t="str">
        <f t="shared" si="124"/>
        <v/>
      </c>
      <c r="C605" s="10" t="str">
        <f t="shared" si="125"/>
        <v/>
      </c>
      <c r="D605" s="14" t="str">
        <f t="shared" si="126"/>
        <v/>
      </c>
      <c r="E605" s="14" t="str">
        <f t="shared" si="117"/>
        <v/>
      </c>
      <c r="F605" s="14" t="str">
        <f t="shared" si="118"/>
        <v/>
      </c>
      <c r="G605" s="14" t="str">
        <f t="shared" si="119"/>
        <v/>
      </c>
      <c r="H605" s="14" t="str">
        <f t="shared" si="120"/>
        <v/>
      </c>
      <c r="I605" s="14" t="str">
        <f t="shared" si="121"/>
        <v/>
      </c>
      <c r="J605" s="2"/>
      <c r="K605" s="15" t="str">
        <f t="shared" si="122"/>
        <v/>
      </c>
      <c r="L605" s="24" t="str">
        <f t="shared" si="127"/>
        <v/>
      </c>
      <c r="M605" s="15" t="str">
        <f t="shared" si="123"/>
        <v/>
      </c>
      <c r="N605" s="24" t="str">
        <f t="shared" si="128"/>
        <v/>
      </c>
      <c r="O605" s="15" t="str">
        <f t="shared" si="129"/>
        <v/>
      </c>
    </row>
    <row r="606" spans="2:15" x14ac:dyDescent="0.3">
      <c r="B606" s="3" t="str">
        <f t="shared" si="124"/>
        <v/>
      </c>
      <c r="C606" s="10" t="str">
        <f t="shared" si="125"/>
        <v/>
      </c>
      <c r="D606" s="14" t="str">
        <f t="shared" si="126"/>
        <v/>
      </c>
      <c r="E606" s="14" t="str">
        <f t="shared" si="117"/>
        <v/>
      </c>
      <c r="F606" s="14" t="str">
        <f t="shared" si="118"/>
        <v/>
      </c>
      <c r="G606" s="14" t="str">
        <f t="shared" si="119"/>
        <v/>
      </c>
      <c r="H606" s="14" t="str">
        <f t="shared" si="120"/>
        <v/>
      </c>
      <c r="I606" s="14" t="str">
        <f t="shared" si="121"/>
        <v/>
      </c>
      <c r="J606" s="2"/>
      <c r="K606" s="15" t="str">
        <f t="shared" si="122"/>
        <v/>
      </c>
      <c r="L606" s="24" t="str">
        <f t="shared" si="127"/>
        <v/>
      </c>
      <c r="M606" s="15" t="str">
        <f t="shared" si="123"/>
        <v/>
      </c>
      <c r="N606" s="24" t="str">
        <f t="shared" si="128"/>
        <v/>
      </c>
      <c r="O606" s="15" t="str">
        <f t="shared" si="129"/>
        <v/>
      </c>
    </row>
    <row r="607" spans="2:15" x14ac:dyDescent="0.3">
      <c r="B607" s="3" t="str">
        <f t="shared" si="124"/>
        <v/>
      </c>
      <c r="C607" s="10" t="str">
        <f t="shared" si="125"/>
        <v/>
      </c>
      <c r="D607" s="14" t="str">
        <f t="shared" si="126"/>
        <v/>
      </c>
      <c r="E607" s="14" t="str">
        <f t="shared" si="117"/>
        <v/>
      </c>
      <c r="F607" s="14" t="str">
        <f t="shared" si="118"/>
        <v/>
      </c>
      <c r="G607" s="14" t="str">
        <f t="shared" si="119"/>
        <v/>
      </c>
      <c r="H607" s="14" t="str">
        <f t="shared" si="120"/>
        <v/>
      </c>
      <c r="I607" s="14" t="str">
        <f t="shared" si="121"/>
        <v/>
      </c>
      <c r="J607" s="2"/>
      <c r="K607" s="15" t="str">
        <f t="shared" si="122"/>
        <v/>
      </c>
      <c r="L607" s="24" t="str">
        <f t="shared" si="127"/>
        <v/>
      </c>
      <c r="M607" s="15" t="str">
        <f t="shared" si="123"/>
        <v/>
      </c>
      <c r="N607" s="24" t="str">
        <f t="shared" si="128"/>
        <v/>
      </c>
      <c r="O607" s="15" t="str">
        <f t="shared" si="129"/>
        <v/>
      </c>
    </row>
    <row r="608" spans="2:15" x14ac:dyDescent="0.3">
      <c r="B608" s="3" t="str">
        <f t="shared" si="124"/>
        <v/>
      </c>
      <c r="C608" s="10" t="str">
        <f t="shared" si="125"/>
        <v/>
      </c>
      <c r="D608" s="14" t="str">
        <f t="shared" si="126"/>
        <v/>
      </c>
      <c r="E608" s="14" t="str">
        <f t="shared" si="117"/>
        <v/>
      </c>
      <c r="F608" s="14" t="str">
        <f t="shared" si="118"/>
        <v/>
      </c>
      <c r="G608" s="14" t="str">
        <f t="shared" si="119"/>
        <v/>
      </c>
      <c r="H608" s="14" t="str">
        <f t="shared" si="120"/>
        <v/>
      </c>
      <c r="I608" s="14" t="str">
        <f t="shared" si="121"/>
        <v/>
      </c>
      <c r="J608" s="2"/>
      <c r="K608" s="15" t="str">
        <f t="shared" si="122"/>
        <v/>
      </c>
      <c r="L608" s="24" t="str">
        <f t="shared" si="127"/>
        <v/>
      </c>
      <c r="M608" s="15" t="str">
        <f t="shared" si="123"/>
        <v/>
      </c>
      <c r="N608" s="24" t="str">
        <f t="shared" si="128"/>
        <v/>
      </c>
      <c r="O608" s="15" t="str">
        <f t="shared" si="129"/>
        <v/>
      </c>
    </row>
    <row r="609" spans="2:15" x14ac:dyDescent="0.3">
      <c r="B609" s="3" t="str">
        <f t="shared" si="124"/>
        <v/>
      </c>
      <c r="C609" s="10" t="str">
        <f t="shared" si="125"/>
        <v/>
      </c>
      <c r="D609" s="14" t="str">
        <f t="shared" si="126"/>
        <v/>
      </c>
      <c r="E609" s="14" t="str">
        <f t="shared" si="117"/>
        <v/>
      </c>
      <c r="F609" s="14" t="str">
        <f t="shared" si="118"/>
        <v/>
      </c>
      <c r="G609" s="14" t="str">
        <f t="shared" si="119"/>
        <v/>
      </c>
      <c r="H609" s="14" t="str">
        <f t="shared" si="120"/>
        <v/>
      </c>
      <c r="I609" s="14" t="str">
        <f t="shared" si="121"/>
        <v/>
      </c>
      <c r="J609" s="2"/>
      <c r="K609" s="15" t="str">
        <f t="shared" si="122"/>
        <v/>
      </c>
      <c r="L609" s="24" t="str">
        <f t="shared" si="127"/>
        <v/>
      </c>
      <c r="M609" s="15" t="str">
        <f t="shared" si="123"/>
        <v/>
      </c>
      <c r="N609" s="24" t="str">
        <f t="shared" si="128"/>
        <v/>
      </c>
      <c r="O609" s="15" t="str">
        <f t="shared" si="129"/>
        <v/>
      </c>
    </row>
    <row r="610" spans="2:15" x14ac:dyDescent="0.3">
      <c r="B610" s="3" t="str">
        <f t="shared" si="124"/>
        <v/>
      </c>
      <c r="C610" s="10" t="str">
        <f t="shared" si="125"/>
        <v/>
      </c>
      <c r="D610" s="14" t="str">
        <f t="shared" si="126"/>
        <v/>
      </c>
      <c r="E610" s="14" t="str">
        <f t="shared" si="117"/>
        <v/>
      </c>
      <c r="F610" s="14" t="str">
        <f t="shared" si="118"/>
        <v/>
      </c>
      <c r="G610" s="14" t="str">
        <f t="shared" si="119"/>
        <v/>
      </c>
      <c r="H610" s="14" t="str">
        <f t="shared" si="120"/>
        <v/>
      </c>
      <c r="I610" s="14" t="str">
        <f t="shared" si="121"/>
        <v/>
      </c>
      <c r="J610" s="2"/>
      <c r="K610" s="15" t="str">
        <f t="shared" si="122"/>
        <v/>
      </c>
      <c r="L610" s="24" t="str">
        <f t="shared" si="127"/>
        <v/>
      </c>
      <c r="M610" s="15" t="str">
        <f t="shared" si="123"/>
        <v/>
      </c>
      <c r="N610" s="24" t="str">
        <f t="shared" si="128"/>
        <v/>
      </c>
      <c r="O610" s="15" t="str">
        <f t="shared" si="129"/>
        <v/>
      </c>
    </row>
    <row r="611" spans="2:15" x14ac:dyDescent="0.3">
      <c r="B611" s="3" t="str">
        <f t="shared" si="124"/>
        <v/>
      </c>
      <c r="C611" s="10" t="str">
        <f t="shared" si="125"/>
        <v/>
      </c>
      <c r="D611" s="14" t="str">
        <f t="shared" si="126"/>
        <v/>
      </c>
      <c r="E611" s="14" t="str">
        <f t="shared" si="117"/>
        <v/>
      </c>
      <c r="F611" s="14" t="str">
        <f t="shared" si="118"/>
        <v/>
      </c>
      <c r="G611" s="14" t="str">
        <f t="shared" si="119"/>
        <v/>
      </c>
      <c r="H611" s="14" t="str">
        <f t="shared" si="120"/>
        <v/>
      </c>
      <c r="I611" s="14" t="str">
        <f t="shared" si="121"/>
        <v/>
      </c>
      <c r="J611" s="2"/>
      <c r="K611" s="15" t="str">
        <f t="shared" si="122"/>
        <v/>
      </c>
      <c r="L611" s="24" t="str">
        <f t="shared" si="127"/>
        <v/>
      </c>
      <c r="M611" s="15" t="str">
        <f t="shared" si="123"/>
        <v/>
      </c>
      <c r="N611" s="24" t="str">
        <f t="shared" si="128"/>
        <v/>
      </c>
      <c r="O611" s="15" t="str">
        <f t="shared" si="129"/>
        <v/>
      </c>
    </row>
    <row r="612" spans="2:15" x14ac:dyDescent="0.3">
      <c r="B612" s="3" t="str">
        <f t="shared" si="124"/>
        <v/>
      </c>
      <c r="C612" s="10" t="str">
        <f t="shared" si="125"/>
        <v/>
      </c>
      <c r="D612" s="14" t="str">
        <f t="shared" si="126"/>
        <v/>
      </c>
      <c r="E612" s="14" t="str">
        <f t="shared" si="117"/>
        <v/>
      </c>
      <c r="F612" s="14" t="str">
        <f t="shared" si="118"/>
        <v/>
      </c>
      <c r="G612" s="14" t="str">
        <f t="shared" si="119"/>
        <v/>
      </c>
      <c r="H612" s="14" t="str">
        <f t="shared" si="120"/>
        <v/>
      </c>
      <c r="I612" s="14" t="str">
        <f t="shared" si="121"/>
        <v/>
      </c>
      <c r="J612" s="2"/>
      <c r="K612" s="15" t="str">
        <f t="shared" si="122"/>
        <v/>
      </c>
      <c r="L612" s="24" t="str">
        <f t="shared" si="127"/>
        <v/>
      </c>
      <c r="M612" s="15" t="str">
        <f t="shared" si="123"/>
        <v/>
      </c>
      <c r="N612" s="24" t="str">
        <f t="shared" si="128"/>
        <v/>
      </c>
      <c r="O612" s="15" t="str">
        <f t="shared" si="129"/>
        <v/>
      </c>
    </row>
    <row r="613" spans="2:15" x14ac:dyDescent="0.3">
      <c r="B613" s="3" t="str">
        <f t="shared" si="124"/>
        <v/>
      </c>
      <c r="C613" s="10" t="str">
        <f t="shared" si="125"/>
        <v/>
      </c>
      <c r="D613" s="14" t="str">
        <f t="shared" si="126"/>
        <v/>
      </c>
      <c r="E613" s="14" t="str">
        <f t="shared" si="117"/>
        <v/>
      </c>
      <c r="F613" s="14" t="str">
        <f t="shared" si="118"/>
        <v/>
      </c>
      <c r="G613" s="14" t="str">
        <f t="shared" si="119"/>
        <v/>
      </c>
      <c r="H613" s="14" t="str">
        <f t="shared" si="120"/>
        <v/>
      </c>
      <c r="I613" s="14" t="str">
        <f t="shared" si="121"/>
        <v/>
      </c>
      <c r="J613" s="2"/>
      <c r="K613" s="15" t="str">
        <f t="shared" si="122"/>
        <v/>
      </c>
      <c r="L613" s="24" t="str">
        <f t="shared" si="127"/>
        <v/>
      </c>
      <c r="M613" s="15" t="str">
        <f t="shared" si="123"/>
        <v/>
      </c>
      <c r="N613" s="24" t="str">
        <f t="shared" si="128"/>
        <v/>
      </c>
      <c r="O613" s="15" t="str">
        <f t="shared" si="129"/>
        <v/>
      </c>
    </row>
    <row r="614" spans="2:15" x14ac:dyDescent="0.3">
      <c r="B614" s="3" t="str">
        <f t="shared" si="124"/>
        <v/>
      </c>
      <c r="C614" s="10" t="str">
        <f t="shared" si="125"/>
        <v/>
      </c>
      <c r="D614" s="14" t="str">
        <f t="shared" si="126"/>
        <v/>
      </c>
      <c r="E614" s="14" t="str">
        <f t="shared" si="117"/>
        <v/>
      </c>
      <c r="F614" s="14" t="str">
        <f t="shared" si="118"/>
        <v/>
      </c>
      <c r="G614" s="14" t="str">
        <f t="shared" si="119"/>
        <v/>
      </c>
      <c r="H614" s="14" t="str">
        <f t="shared" si="120"/>
        <v/>
      </c>
      <c r="I614" s="14" t="str">
        <f t="shared" si="121"/>
        <v/>
      </c>
      <c r="J614" s="2"/>
      <c r="K614" s="15" t="str">
        <f t="shared" si="122"/>
        <v/>
      </c>
      <c r="L614" s="24" t="str">
        <f t="shared" si="127"/>
        <v/>
      </c>
      <c r="M614" s="15" t="str">
        <f t="shared" si="123"/>
        <v/>
      </c>
      <c r="N614" s="24" t="str">
        <f t="shared" si="128"/>
        <v/>
      </c>
      <c r="O614" s="15" t="str">
        <f t="shared" si="129"/>
        <v/>
      </c>
    </row>
    <row r="615" spans="2:15" x14ac:dyDescent="0.3">
      <c r="B615" s="3" t="str">
        <f t="shared" si="124"/>
        <v/>
      </c>
      <c r="C615" s="10" t="str">
        <f t="shared" si="125"/>
        <v/>
      </c>
      <c r="D615" s="14" t="str">
        <f t="shared" si="126"/>
        <v/>
      </c>
      <c r="E615" s="14" t="str">
        <f t="shared" si="117"/>
        <v/>
      </c>
      <c r="F615" s="14" t="str">
        <f t="shared" si="118"/>
        <v/>
      </c>
      <c r="G615" s="14" t="str">
        <f t="shared" si="119"/>
        <v/>
      </c>
      <c r="H615" s="14" t="str">
        <f t="shared" si="120"/>
        <v/>
      </c>
      <c r="I615" s="14" t="str">
        <f t="shared" si="121"/>
        <v/>
      </c>
      <c r="J615" s="2"/>
      <c r="K615" s="15" t="str">
        <f t="shared" si="122"/>
        <v/>
      </c>
      <c r="L615" s="24" t="str">
        <f t="shared" si="127"/>
        <v/>
      </c>
      <c r="M615" s="15" t="str">
        <f t="shared" si="123"/>
        <v/>
      </c>
      <c r="N615" s="24" t="str">
        <f t="shared" si="128"/>
        <v/>
      </c>
      <c r="O615" s="15" t="str">
        <f t="shared" si="129"/>
        <v/>
      </c>
    </row>
    <row r="616" spans="2:15" x14ac:dyDescent="0.3">
      <c r="B616" s="3" t="str">
        <f t="shared" si="124"/>
        <v/>
      </c>
      <c r="C616" s="10" t="str">
        <f t="shared" si="125"/>
        <v/>
      </c>
      <c r="D616" s="14" t="str">
        <f t="shared" si="126"/>
        <v/>
      </c>
      <c r="E616" s="14" t="str">
        <f t="shared" si="117"/>
        <v/>
      </c>
      <c r="F616" s="14" t="str">
        <f t="shared" si="118"/>
        <v/>
      </c>
      <c r="G616" s="14" t="str">
        <f t="shared" si="119"/>
        <v/>
      </c>
      <c r="H616" s="14" t="str">
        <f t="shared" si="120"/>
        <v/>
      </c>
      <c r="I616" s="14" t="str">
        <f t="shared" si="121"/>
        <v/>
      </c>
      <c r="J616" s="2"/>
      <c r="K616" s="15" t="str">
        <f t="shared" si="122"/>
        <v/>
      </c>
      <c r="L616" s="24" t="str">
        <f t="shared" si="127"/>
        <v/>
      </c>
      <c r="M616" s="15" t="str">
        <f t="shared" si="123"/>
        <v/>
      </c>
      <c r="N616" s="24" t="str">
        <f t="shared" si="128"/>
        <v/>
      </c>
      <c r="O616" s="15" t="str">
        <f t="shared" si="129"/>
        <v/>
      </c>
    </row>
    <row r="617" spans="2:15" x14ac:dyDescent="0.3">
      <c r="B617" s="3" t="str">
        <f t="shared" si="124"/>
        <v/>
      </c>
      <c r="C617" s="10" t="str">
        <f t="shared" si="125"/>
        <v/>
      </c>
      <c r="D617" s="14" t="str">
        <f t="shared" si="126"/>
        <v/>
      </c>
      <c r="E617" s="14" t="str">
        <f t="shared" si="117"/>
        <v/>
      </c>
      <c r="F617" s="14" t="str">
        <f t="shared" si="118"/>
        <v/>
      </c>
      <c r="G617" s="14" t="str">
        <f t="shared" si="119"/>
        <v/>
      </c>
      <c r="H617" s="14" t="str">
        <f t="shared" si="120"/>
        <v/>
      </c>
      <c r="I617" s="14" t="str">
        <f t="shared" si="121"/>
        <v/>
      </c>
      <c r="J617" s="2"/>
      <c r="K617" s="15" t="str">
        <f t="shared" si="122"/>
        <v/>
      </c>
      <c r="L617" s="24" t="str">
        <f t="shared" si="127"/>
        <v/>
      </c>
      <c r="M617" s="15" t="str">
        <f t="shared" si="123"/>
        <v/>
      </c>
      <c r="N617" s="24" t="str">
        <f t="shared" si="128"/>
        <v/>
      </c>
      <c r="O617" s="15" t="str">
        <f t="shared" si="129"/>
        <v/>
      </c>
    </row>
    <row r="618" spans="2:15" x14ac:dyDescent="0.3">
      <c r="B618" s="3" t="str">
        <f t="shared" si="124"/>
        <v/>
      </c>
      <c r="C618" s="10" t="str">
        <f t="shared" si="125"/>
        <v/>
      </c>
      <c r="D618" s="14" t="str">
        <f t="shared" si="126"/>
        <v/>
      </c>
      <c r="E618" s="14" t="str">
        <f t="shared" si="117"/>
        <v/>
      </c>
      <c r="F618" s="14" t="str">
        <f t="shared" si="118"/>
        <v/>
      </c>
      <c r="G618" s="14" t="str">
        <f t="shared" si="119"/>
        <v/>
      </c>
      <c r="H618" s="14" t="str">
        <f t="shared" si="120"/>
        <v/>
      </c>
      <c r="I618" s="14" t="str">
        <f t="shared" si="121"/>
        <v/>
      </c>
      <c r="J618" s="2"/>
      <c r="K618" s="15" t="str">
        <f t="shared" si="122"/>
        <v/>
      </c>
      <c r="L618" s="24" t="str">
        <f t="shared" si="127"/>
        <v/>
      </c>
      <c r="M618" s="15" t="str">
        <f t="shared" si="123"/>
        <v/>
      </c>
      <c r="N618" s="24" t="str">
        <f t="shared" si="128"/>
        <v/>
      </c>
      <c r="O618" s="15" t="str">
        <f t="shared" si="129"/>
        <v/>
      </c>
    </row>
    <row r="619" spans="2:15" x14ac:dyDescent="0.3">
      <c r="B619" s="3" t="str">
        <f t="shared" si="124"/>
        <v/>
      </c>
      <c r="C619" s="10" t="str">
        <f t="shared" si="125"/>
        <v/>
      </c>
      <c r="D619" s="14" t="str">
        <f t="shared" si="126"/>
        <v/>
      </c>
      <c r="E619" s="14" t="str">
        <f t="shared" si="117"/>
        <v/>
      </c>
      <c r="F619" s="14" t="str">
        <f t="shared" si="118"/>
        <v/>
      </c>
      <c r="G619" s="14" t="str">
        <f t="shared" si="119"/>
        <v/>
      </c>
      <c r="H619" s="14" t="str">
        <f t="shared" si="120"/>
        <v/>
      </c>
      <c r="I619" s="14" t="str">
        <f t="shared" si="121"/>
        <v/>
      </c>
      <c r="J619" s="2"/>
      <c r="K619" s="15" t="str">
        <f t="shared" si="122"/>
        <v/>
      </c>
      <c r="L619" s="24" t="str">
        <f t="shared" si="127"/>
        <v/>
      </c>
      <c r="M619" s="15" t="str">
        <f t="shared" si="123"/>
        <v/>
      </c>
      <c r="N619" s="24" t="str">
        <f t="shared" si="128"/>
        <v/>
      </c>
      <c r="O619" s="15" t="str">
        <f t="shared" si="129"/>
        <v/>
      </c>
    </row>
    <row r="620" spans="2:15" x14ac:dyDescent="0.3">
      <c r="B620" s="3" t="str">
        <f t="shared" si="124"/>
        <v/>
      </c>
      <c r="C620" s="10" t="str">
        <f t="shared" si="125"/>
        <v/>
      </c>
      <c r="D620" s="14" t="str">
        <f t="shared" si="126"/>
        <v/>
      </c>
      <c r="E620" s="14" t="str">
        <f t="shared" si="117"/>
        <v/>
      </c>
      <c r="F620" s="14" t="str">
        <f t="shared" si="118"/>
        <v/>
      </c>
      <c r="G620" s="14" t="str">
        <f t="shared" si="119"/>
        <v/>
      </c>
      <c r="H620" s="14" t="str">
        <f t="shared" si="120"/>
        <v/>
      </c>
      <c r="I620" s="14" t="str">
        <f t="shared" si="121"/>
        <v/>
      </c>
      <c r="J620" s="2"/>
      <c r="K620" s="15"/>
      <c r="L620" s="24" t="str">
        <f t="shared" si="127"/>
        <v/>
      </c>
      <c r="M620" s="15" t="str">
        <f t="shared" si="123"/>
        <v/>
      </c>
      <c r="N620" s="24" t="str">
        <f t="shared" si="128"/>
        <v/>
      </c>
      <c r="O620" s="15" t="str">
        <f t="shared" si="129"/>
        <v/>
      </c>
    </row>
    <row r="621" spans="2:15" x14ac:dyDescent="0.3">
      <c r="B621" s="3" t="str">
        <f t="shared" si="124"/>
        <v/>
      </c>
      <c r="C621" s="10" t="str">
        <f t="shared" si="125"/>
        <v/>
      </c>
      <c r="D621" s="14" t="str">
        <f t="shared" si="126"/>
        <v/>
      </c>
      <c r="E621" s="14" t="str">
        <f t="shared" si="117"/>
        <v/>
      </c>
      <c r="F621" s="14" t="str">
        <f t="shared" si="118"/>
        <v/>
      </c>
      <c r="G621" s="14" t="str">
        <f t="shared" si="119"/>
        <v/>
      </c>
      <c r="H621" s="14" t="str">
        <f t="shared" si="120"/>
        <v/>
      </c>
      <c r="I621" s="14" t="str">
        <f t="shared" si="121"/>
        <v/>
      </c>
      <c r="J621" s="2"/>
      <c r="K621" s="15"/>
      <c r="L621" s="24" t="str">
        <f t="shared" si="127"/>
        <v/>
      </c>
      <c r="M621" s="15" t="str">
        <f t="shared" si="123"/>
        <v/>
      </c>
      <c r="N621" s="24" t="str">
        <f t="shared" si="128"/>
        <v/>
      </c>
      <c r="O621" s="15" t="str">
        <f t="shared" si="129"/>
        <v/>
      </c>
    </row>
    <row r="622" spans="2:15" x14ac:dyDescent="0.3">
      <c r="B622" s="3" t="str">
        <f t="shared" si="124"/>
        <v/>
      </c>
      <c r="C622" s="10" t="str">
        <f t="shared" si="125"/>
        <v/>
      </c>
      <c r="D622" s="14" t="str">
        <f t="shared" si="126"/>
        <v/>
      </c>
      <c r="E622" s="14" t="str">
        <f t="shared" si="117"/>
        <v/>
      </c>
      <c r="F622" s="14" t="str">
        <f t="shared" si="118"/>
        <v/>
      </c>
      <c r="G622" s="14" t="str">
        <f t="shared" si="119"/>
        <v/>
      </c>
      <c r="H622" s="14" t="str">
        <f t="shared" si="120"/>
        <v/>
      </c>
      <c r="I622" s="14" t="str">
        <f t="shared" si="121"/>
        <v/>
      </c>
      <c r="J622" s="2"/>
      <c r="K622" s="15"/>
      <c r="L622" s="24" t="str">
        <f t="shared" si="127"/>
        <v/>
      </c>
      <c r="M622" s="15" t="str">
        <f t="shared" si="123"/>
        <v/>
      </c>
      <c r="N622" s="24" t="str">
        <f t="shared" si="128"/>
        <v/>
      </c>
      <c r="O622" s="15" t="str">
        <f t="shared" si="129"/>
        <v/>
      </c>
    </row>
    <row r="623" spans="2:15" x14ac:dyDescent="0.3">
      <c r="B623" s="3" t="str">
        <f t="shared" si="124"/>
        <v/>
      </c>
      <c r="C623" s="10" t="str">
        <f t="shared" si="125"/>
        <v/>
      </c>
      <c r="D623" s="14" t="str">
        <f t="shared" si="126"/>
        <v/>
      </c>
      <c r="E623" s="14" t="str">
        <f t="shared" si="117"/>
        <v/>
      </c>
      <c r="F623" s="14" t="str">
        <f t="shared" si="118"/>
        <v/>
      </c>
      <c r="G623" s="14" t="str">
        <f t="shared" si="119"/>
        <v/>
      </c>
      <c r="H623" s="14" t="str">
        <f t="shared" si="120"/>
        <v/>
      </c>
      <c r="I623" s="14" t="str">
        <f t="shared" si="121"/>
        <v/>
      </c>
      <c r="J623" s="2"/>
      <c r="K623" s="15"/>
      <c r="L623" s="24" t="str">
        <f t="shared" si="127"/>
        <v/>
      </c>
      <c r="M623" s="15" t="str">
        <f t="shared" si="123"/>
        <v/>
      </c>
      <c r="N623" s="24" t="str">
        <f t="shared" si="128"/>
        <v/>
      </c>
      <c r="O623" s="15" t="str">
        <f t="shared" si="129"/>
        <v/>
      </c>
    </row>
    <row r="624" spans="2:15" x14ac:dyDescent="0.3">
      <c r="B624" s="3" t="str">
        <f t="shared" si="124"/>
        <v/>
      </c>
      <c r="C624" s="10" t="str">
        <f t="shared" si="125"/>
        <v/>
      </c>
      <c r="D624" s="14" t="str">
        <f t="shared" si="126"/>
        <v/>
      </c>
      <c r="E624" s="14" t="str">
        <f t="shared" si="117"/>
        <v/>
      </c>
      <c r="F624" s="14" t="str">
        <f t="shared" si="118"/>
        <v/>
      </c>
      <c r="G624" s="14" t="str">
        <f t="shared" si="119"/>
        <v/>
      </c>
      <c r="H624" s="14" t="str">
        <f t="shared" si="120"/>
        <v/>
      </c>
      <c r="I624" s="14" t="str">
        <f t="shared" si="121"/>
        <v/>
      </c>
      <c r="J624" s="2"/>
      <c r="K624" s="15"/>
      <c r="L624" s="24" t="str">
        <f t="shared" si="127"/>
        <v/>
      </c>
      <c r="M624" s="15" t="str">
        <f t="shared" si="123"/>
        <v/>
      </c>
      <c r="N624" s="24" t="str">
        <f t="shared" si="128"/>
        <v/>
      </c>
      <c r="O624" s="15" t="str">
        <f t="shared" si="129"/>
        <v/>
      </c>
    </row>
    <row r="625" spans="2:15" x14ac:dyDescent="0.3">
      <c r="B625" s="3" t="str">
        <f t="shared" si="124"/>
        <v/>
      </c>
      <c r="C625" s="10" t="str">
        <f t="shared" si="125"/>
        <v/>
      </c>
      <c r="D625" s="14" t="str">
        <f t="shared" si="126"/>
        <v/>
      </c>
      <c r="E625" s="14" t="str">
        <f t="shared" si="117"/>
        <v/>
      </c>
      <c r="F625" s="14" t="str">
        <f t="shared" si="118"/>
        <v/>
      </c>
      <c r="G625" s="14" t="str">
        <f t="shared" si="119"/>
        <v/>
      </c>
      <c r="H625" s="14" t="str">
        <f t="shared" si="120"/>
        <v/>
      </c>
      <c r="I625" s="14" t="str">
        <f t="shared" si="121"/>
        <v/>
      </c>
      <c r="J625" s="2"/>
      <c r="K625" s="15"/>
      <c r="L625" s="24" t="str">
        <f t="shared" si="127"/>
        <v/>
      </c>
      <c r="M625" s="15" t="str">
        <f t="shared" si="123"/>
        <v/>
      </c>
      <c r="N625" s="24" t="str">
        <f t="shared" si="128"/>
        <v/>
      </c>
      <c r="O625" s="15" t="str">
        <f t="shared" si="129"/>
        <v/>
      </c>
    </row>
    <row r="626" spans="2:15" x14ac:dyDescent="0.3">
      <c r="B626" s="3" t="str">
        <f t="shared" si="124"/>
        <v/>
      </c>
      <c r="C626" s="10" t="str">
        <f t="shared" si="125"/>
        <v/>
      </c>
      <c r="D626" s="14" t="str">
        <f t="shared" si="126"/>
        <v/>
      </c>
      <c r="E626" s="14" t="str">
        <f t="shared" si="117"/>
        <v/>
      </c>
      <c r="F626" s="14" t="str">
        <f t="shared" si="118"/>
        <v/>
      </c>
      <c r="G626" s="14" t="str">
        <f t="shared" si="119"/>
        <v/>
      </c>
      <c r="H626" s="14" t="str">
        <f t="shared" si="120"/>
        <v/>
      </c>
      <c r="I626" s="14" t="str">
        <f t="shared" si="121"/>
        <v/>
      </c>
      <c r="J626" s="2"/>
      <c r="K626" s="15"/>
      <c r="L626" s="24" t="str">
        <f t="shared" si="127"/>
        <v/>
      </c>
      <c r="M626" s="15" t="str">
        <f t="shared" si="123"/>
        <v/>
      </c>
      <c r="N626" s="24" t="str">
        <f t="shared" si="128"/>
        <v/>
      </c>
      <c r="O626" s="15" t="str">
        <f t="shared" si="129"/>
        <v/>
      </c>
    </row>
    <row r="627" spans="2:15" x14ac:dyDescent="0.3">
      <c r="B627" s="3" t="str">
        <f t="shared" si="124"/>
        <v/>
      </c>
      <c r="C627" s="10" t="str">
        <f t="shared" si="125"/>
        <v/>
      </c>
      <c r="D627" s="14" t="str">
        <f t="shared" si="126"/>
        <v/>
      </c>
      <c r="E627" s="14" t="str">
        <f t="shared" si="117"/>
        <v/>
      </c>
      <c r="F627" s="14" t="str">
        <f t="shared" si="118"/>
        <v/>
      </c>
      <c r="G627" s="14" t="str">
        <f t="shared" si="119"/>
        <v/>
      </c>
      <c r="H627" s="14" t="str">
        <f t="shared" si="120"/>
        <v/>
      </c>
      <c r="I627" s="14" t="str">
        <f t="shared" si="121"/>
        <v/>
      </c>
      <c r="J627" s="2"/>
      <c r="K627" s="15"/>
      <c r="L627" s="24" t="str">
        <f t="shared" si="127"/>
        <v/>
      </c>
      <c r="M627" s="15" t="str">
        <f t="shared" si="123"/>
        <v/>
      </c>
      <c r="N627" s="24" t="str">
        <f t="shared" si="128"/>
        <v/>
      </c>
      <c r="O627" s="15" t="str">
        <f t="shared" si="129"/>
        <v/>
      </c>
    </row>
    <row r="628" spans="2:15" x14ac:dyDescent="0.3">
      <c r="B628" s="3" t="str">
        <f t="shared" si="124"/>
        <v/>
      </c>
      <c r="C628" s="10" t="str">
        <f t="shared" si="125"/>
        <v/>
      </c>
      <c r="D628" s="14" t="str">
        <f t="shared" si="126"/>
        <v/>
      </c>
      <c r="E628" s="14" t="str">
        <f t="shared" si="117"/>
        <v/>
      </c>
      <c r="F628" s="14" t="str">
        <f t="shared" si="118"/>
        <v/>
      </c>
      <c r="G628" s="14" t="str">
        <f t="shared" si="119"/>
        <v/>
      </c>
      <c r="H628" s="14" t="str">
        <f t="shared" si="120"/>
        <v/>
      </c>
      <c r="I628" s="14" t="str">
        <f t="shared" si="121"/>
        <v/>
      </c>
      <c r="J628" s="2"/>
      <c r="K628" s="15"/>
      <c r="L628" s="24" t="str">
        <f t="shared" si="127"/>
        <v/>
      </c>
      <c r="M628" s="15" t="str">
        <f t="shared" si="123"/>
        <v/>
      </c>
      <c r="N628" s="24" t="str">
        <f t="shared" si="128"/>
        <v/>
      </c>
      <c r="O628" s="15" t="str">
        <f t="shared" si="129"/>
        <v/>
      </c>
    </row>
    <row r="629" spans="2:15" x14ac:dyDescent="0.3">
      <c r="B629" s="3" t="str">
        <f t="shared" si="124"/>
        <v/>
      </c>
      <c r="C629" s="10" t="str">
        <f t="shared" si="125"/>
        <v/>
      </c>
      <c r="D629" s="14" t="str">
        <f t="shared" si="126"/>
        <v/>
      </c>
      <c r="E629" s="14" t="str">
        <f t="shared" si="117"/>
        <v/>
      </c>
      <c r="F629" s="14" t="str">
        <f t="shared" si="118"/>
        <v/>
      </c>
      <c r="G629" s="14" t="str">
        <f t="shared" si="119"/>
        <v/>
      </c>
      <c r="H629" s="14" t="str">
        <f t="shared" si="120"/>
        <v/>
      </c>
      <c r="I629" s="14" t="str">
        <f t="shared" si="121"/>
        <v/>
      </c>
      <c r="J629" s="2"/>
      <c r="K629" s="15"/>
      <c r="L629" s="24" t="str">
        <f t="shared" si="127"/>
        <v/>
      </c>
      <c r="M629" s="15" t="str">
        <f t="shared" si="123"/>
        <v/>
      </c>
      <c r="N629" s="24" t="str">
        <f t="shared" si="128"/>
        <v/>
      </c>
      <c r="O629" s="15" t="str">
        <f t="shared" si="129"/>
        <v/>
      </c>
    </row>
    <row r="630" spans="2:15" x14ac:dyDescent="0.3">
      <c r="B630" s="3" t="str">
        <f t="shared" si="124"/>
        <v/>
      </c>
      <c r="C630" s="10" t="str">
        <f t="shared" si="125"/>
        <v/>
      </c>
      <c r="D630" s="14" t="str">
        <f t="shared" si="126"/>
        <v/>
      </c>
      <c r="E630" s="14" t="str">
        <f t="shared" si="117"/>
        <v/>
      </c>
      <c r="F630" s="14" t="str">
        <f t="shared" si="118"/>
        <v/>
      </c>
      <c r="G630" s="14" t="str">
        <f t="shared" si="119"/>
        <v/>
      </c>
      <c r="H630" s="14" t="str">
        <f t="shared" si="120"/>
        <v/>
      </c>
      <c r="I630" s="14" t="str">
        <f t="shared" si="121"/>
        <v/>
      </c>
      <c r="J630" s="2"/>
      <c r="K630" s="15"/>
      <c r="L630" s="24" t="str">
        <f t="shared" si="127"/>
        <v/>
      </c>
      <c r="M630" s="15" t="str">
        <f t="shared" si="123"/>
        <v/>
      </c>
      <c r="N630" s="24" t="str">
        <f t="shared" si="128"/>
        <v/>
      </c>
      <c r="O630" s="15" t="str">
        <f t="shared" si="129"/>
        <v/>
      </c>
    </row>
    <row r="631" spans="2:15" x14ac:dyDescent="0.3">
      <c r="B631" s="3" t="str">
        <f t="shared" si="124"/>
        <v/>
      </c>
      <c r="C631" s="10" t="str">
        <f t="shared" si="125"/>
        <v/>
      </c>
      <c r="D631" s="14" t="str">
        <f t="shared" si="126"/>
        <v/>
      </c>
      <c r="E631" s="14" t="str">
        <f t="shared" si="117"/>
        <v/>
      </c>
      <c r="F631" s="14" t="str">
        <f t="shared" si="118"/>
        <v/>
      </c>
      <c r="G631" s="14" t="str">
        <f t="shared" si="119"/>
        <v/>
      </c>
      <c r="H631" s="14" t="str">
        <f t="shared" si="120"/>
        <v/>
      </c>
      <c r="I631" s="14" t="str">
        <f t="shared" si="121"/>
        <v/>
      </c>
      <c r="J631" s="2"/>
      <c r="K631" s="15"/>
      <c r="L631" s="24" t="str">
        <f t="shared" si="127"/>
        <v/>
      </c>
      <c r="M631" s="15" t="str">
        <f t="shared" si="123"/>
        <v/>
      </c>
      <c r="N631" s="24" t="str">
        <f t="shared" si="128"/>
        <v/>
      </c>
      <c r="O631" s="15" t="str">
        <f t="shared" si="129"/>
        <v/>
      </c>
    </row>
    <row r="632" spans="2:15" x14ac:dyDescent="0.3">
      <c r="B632" s="3" t="str">
        <f t="shared" si="124"/>
        <v/>
      </c>
      <c r="C632" s="10" t="str">
        <f t="shared" si="125"/>
        <v/>
      </c>
      <c r="D632" s="14" t="str">
        <f t="shared" si="126"/>
        <v/>
      </c>
      <c r="E632" s="14" t="str">
        <f t="shared" si="117"/>
        <v/>
      </c>
      <c r="F632" s="14" t="str">
        <f t="shared" si="118"/>
        <v/>
      </c>
      <c r="G632" s="14" t="str">
        <f t="shared" si="119"/>
        <v/>
      </c>
      <c r="H632" s="14" t="str">
        <f t="shared" si="120"/>
        <v/>
      </c>
      <c r="I632" s="14" t="str">
        <f t="shared" si="121"/>
        <v/>
      </c>
      <c r="J632" s="2"/>
      <c r="K632" s="15"/>
      <c r="L632" s="24" t="str">
        <f t="shared" si="127"/>
        <v/>
      </c>
      <c r="M632" s="15" t="str">
        <f t="shared" si="123"/>
        <v/>
      </c>
      <c r="N632" s="24" t="str">
        <f t="shared" si="128"/>
        <v/>
      </c>
      <c r="O632" s="15" t="str">
        <f t="shared" si="129"/>
        <v/>
      </c>
    </row>
    <row r="633" spans="2:15" x14ac:dyDescent="0.3">
      <c r="B633" s="3" t="str">
        <f t="shared" si="124"/>
        <v/>
      </c>
      <c r="C633" s="10" t="str">
        <f t="shared" si="125"/>
        <v/>
      </c>
      <c r="D633" s="14" t="str">
        <f t="shared" si="126"/>
        <v/>
      </c>
      <c r="E633" s="14" t="str">
        <f t="shared" si="117"/>
        <v/>
      </c>
      <c r="F633" s="14" t="str">
        <f t="shared" si="118"/>
        <v/>
      </c>
      <c r="G633" s="14" t="str">
        <f t="shared" si="119"/>
        <v/>
      </c>
      <c r="H633" s="14" t="str">
        <f t="shared" si="120"/>
        <v/>
      </c>
      <c r="I633" s="14" t="str">
        <f t="shared" si="121"/>
        <v/>
      </c>
      <c r="J633" s="2"/>
      <c r="K633" s="15"/>
      <c r="L633" s="24" t="str">
        <f t="shared" si="127"/>
        <v/>
      </c>
      <c r="M633" s="15" t="str">
        <f t="shared" si="123"/>
        <v/>
      </c>
      <c r="N633" s="24" t="str">
        <f t="shared" si="128"/>
        <v/>
      </c>
      <c r="O633" s="15" t="str">
        <f t="shared" si="129"/>
        <v/>
      </c>
    </row>
    <row r="634" spans="2:15" x14ac:dyDescent="0.3">
      <c r="B634" s="3" t="str">
        <f t="shared" si="124"/>
        <v/>
      </c>
      <c r="C634" s="10" t="str">
        <f t="shared" si="125"/>
        <v/>
      </c>
      <c r="D634" s="14" t="str">
        <f t="shared" si="126"/>
        <v/>
      </c>
      <c r="E634" s="14" t="str">
        <f t="shared" si="117"/>
        <v/>
      </c>
      <c r="F634" s="14" t="str">
        <f t="shared" si="118"/>
        <v/>
      </c>
      <c r="G634" s="14" t="str">
        <f t="shared" si="119"/>
        <v/>
      </c>
      <c r="H634" s="14" t="str">
        <f t="shared" si="120"/>
        <v/>
      </c>
      <c r="I634" s="14" t="str">
        <f t="shared" si="121"/>
        <v/>
      </c>
      <c r="J634" s="2"/>
      <c r="K634" s="15"/>
      <c r="L634" s="24" t="str">
        <f t="shared" si="127"/>
        <v/>
      </c>
      <c r="M634" s="15" t="str">
        <f t="shared" si="123"/>
        <v/>
      </c>
      <c r="N634" s="24" t="str">
        <f t="shared" si="128"/>
        <v/>
      </c>
      <c r="O634" s="15" t="str">
        <f t="shared" si="129"/>
        <v/>
      </c>
    </row>
    <row r="635" spans="2:15" x14ac:dyDescent="0.3">
      <c r="B635" s="3" t="str">
        <f t="shared" si="124"/>
        <v/>
      </c>
      <c r="C635" s="10" t="str">
        <f t="shared" si="125"/>
        <v/>
      </c>
      <c r="D635" s="14" t="str">
        <f t="shared" si="126"/>
        <v/>
      </c>
      <c r="E635" s="14" t="str">
        <f t="shared" si="117"/>
        <v/>
      </c>
      <c r="F635" s="14" t="str">
        <f t="shared" si="118"/>
        <v/>
      </c>
      <c r="G635" s="14" t="str">
        <f t="shared" si="119"/>
        <v/>
      </c>
      <c r="H635" s="14" t="str">
        <f t="shared" si="120"/>
        <v/>
      </c>
      <c r="I635" s="14" t="str">
        <f t="shared" si="121"/>
        <v/>
      </c>
      <c r="J635" s="2"/>
      <c r="K635" s="15"/>
      <c r="L635" s="24" t="str">
        <f t="shared" si="127"/>
        <v/>
      </c>
      <c r="M635" s="15" t="str">
        <f t="shared" si="123"/>
        <v/>
      </c>
      <c r="N635" s="24" t="str">
        <f t="shared" si="128"/>
        <v/>
      </c>
      <c r="O635" s="15" t="str">
        <f t="shared" si="129"/>
        <v/>
      </c>
    </row>
    <row r="636" spans="2:15" x14ac:dyDescent="0.3">
      <c r="B636" s="3" t="str">
        <f t="shared" si="124"/>
        <v/>
      </c>
      <c r="C636" s="10" t="str">
        <f t="shared" si="125"/>
        <v/>
      </c>
      <c r="D636" s="14" t="str">
        <f t="shared" si="126"/>
        <v/>
      </c>
      <c r="E636" s="14" t="str">
        <f t="shared" si="117"/>
        <v/>
      </c>
      <c r="F636" s="14" t="str">
        <f t="shared" si="118"/>
        <v/>
      </c>
      <c r="G636" s="14" t="str">
        <f t="shared" si="119"/>
        <v/>
      </c>
      <c r="H636" s="14" t="str">
        <f t="shared" si="120"/>
        <v/>
      </c>
      <c r="I636" s="14" t="str">
        <f t="shared" si="121"/>
        <v/>
      </c>
      <c r="J636" s="2"/>
      <c r="K636" s="15"/>
      <c r="L636" s="24" t="str">
        <f t="shared" si="127"/>
        <v/>
      </c>
      <c r="M636" s="15" t="str">
        <f t="shared" si="123"/>
        <v/>
      </c>
      <c r="N636" s="24" t="str">
        <f t="shared" si="128"/>
        <v/>
      </c>
      <c r="O636" s="15" t="str">
        <f t="shared" si="129"/>
        <v/>
      </c>
    </row>
    <row r="637" spans="2:15" x14ac:dyDescent="0.3">
      <c r="B637" s="3" t="str">
        <f t="shared" si="124"/>
        <v/>
      </c>
      <c r="C637" s="10" t="str">
        <f t="shared" si="125"/>
        <v/>
      </c>
      <c r="D637" s="14" t="str">
        <f t="shared" si="126"/>
        <v/>
      </c>
      <c r="E637" s="14" t="str">
        <f t="shared" si="117"/>
        <v/>
      </c>
      <c r="F637" s="14" t="str">
        <f t="shared" si="118"/>
        <v/>
      </c>
      <c r="G637" s="14" t="str">
        <f t="shared" si="119"/>
        <v/>
      </c>
      <c r="H637" s="14" t="str">
        <f t="shared" si="120"/>
        <v/>
      </c>
      <c r="I637" s="14" t="str">
        <f t="shared" si="121"/>
        <v/>
      </c>
      <c r="J637" s="2"/>
      <c r="K637" s="15"/>
      <c r="L637" s="24" t="str">
        <f t="shared" si="127"/>
        <v/>
      </c>
      <c r="M637" s="15" t="str">
        <f t="shared" si="123"/>
        <v/>
      </c>
      <c r="N637" s="24" t="str">
        <f t="shared" si="128"/>
        <v/>
      </c>
      <c r="O637" s="15" t="str">
        <f t="shared" si="129"/>
        <v/>
      </c>
    </row>
    <row r="638" spans="2:15" x14ac:dyDescent="0.3">
      <c r="B638" s="3" t="str">
        <f t="shared" si="124"/>
        <v/>
      </c>
      <c r="C638" s="10" t="str">
        <f t="shared" si="125"/>
        <v/>
      </c>
      <c r="D638" s="14" t="str">
        <f t="shared" si="126"/>
        <v/>
      </c>
      <c r="E638" s="14" t="str">
        <f t="shared" si="117"/>
        <v/>
      </c>
      <c r="F638" s="14" t="str">
        <f t="shared" si="118"/>
        <v/>
      </c>
      <c r="G638" s="14" t="str">
        <f t="shared" si="119"/>
        <v/>
      </c>
      <c r="H638" s="14" t="str">
        <f t="shared" si="120"/>
        <v/>
      </c>
      <c r="I638" s="14" t="str">
        <f t="shared" si="121"/>
        <v/>
      </c>
      <c r="J638" s="2"/>
      <c r="K638" s="15"/>
      <c r="L638" s="24" t="str">
        <f t="shared" si="127"/>
        <v/>
      </c>
      <c r="M638" s="15" t="str">
        <f t="shared" si="123"/>
        <v/>
      </c>
      <c r="N638" s="24" t="str">
        <f t="shared" si="128"/>
        <v/>
      </c>
      <c r="O638" s="15" t="str">
        <f t="shared" si="129"/>
        <v/>
      </c>
    </row>
    <row r="639" spans="2:15" x14ac:dyDescent="0.3">
      <c r="B639" s="3" t="str">
        <f t="shared" si="124"/>
        <v/>
      </c>
      <c r="C639" s="10" t="str">
        <f t="shared" si="125"/>
        <v/>
      </c>
      <c r="D639" s="14" t="str">
        <f t="shared" si="126"/>
        <v/>
      </c>
      <c r="E639" s="14" t="str">
        <f t="shared" si="117"/>
        <v/>
      </c>
      <c r="F639" s="14" t="str">
        <f t="shared" si="118"/>
        <v/>
      </c>
      <c r="G639" s="14" t="str">
        <f t="shared" si="119"/>
        <v/>
      </c>
      <c r="H639" s="14" t="str">
        <f t="shared" si="120"/>
        <v/>
      </c>
      <c r="I639" s="14" t="str">
        <f t="shared" si="121"/>
        <v/>
      </c>
      <c r="J639" s="2"/>
      <c r="K639" s="15"/>
      <c r="L639" s="24" t="str">
        <f t="shared" si="127"/>
        <v/>
      </c>
      <c r="M639" s="15" t="str">
        <f t="shared" si="123"/>
        <v/>
      </c>
      <c r="N639" s="24" t="str">
        <f t="shared" si="128"/>
        <v/>
      </c>
      <c r="O639" s="15" t="str">
        <f t="shared" si="129"/>
        <v/>
      </c>
    </row>
    <row r="640" spans="2:15" x14ac:dyDescent="0.3">
      <c r="B640" s="3" t="str">
        <f t="shared" si="124"/>
        <v/>
      </c>
      <c r="C640" s="10" t="str">
        <f t="shared" si="125"/>
        <v/>
      </c>
      <c r="D640" s="14" t="str">
        <f t="shared" si="126"/>
        <v/>
      </c>
      <c r="E640" s="14" t="str">
        <f t="shared" si="117"/>
        <v/>
      </c>
      <c r="F640" s="14" t="str">
        <f t="shared" si="118"/>
        <v/>
      </c>
      <c r="G640" s="14" t="str">
        <f t="shared" si="119"/>
        <v/>
      </c>
      <c r="H640" s="14" t="str">
        <f t="shared" si="120"/>
        <v/>
      </c>
      <c r="I640" s="14" t="str">
        <f t="shared" si="121"/>
        <v/>
      </c>
      <c r="J640" s="2"/>
      <c r="K640" s="15"/>
      <c r="L640" s="24" t="str">
        <f t="shared" si="127"/>
        <v/>
      </c>
      <c r="M640" s="15" t="str">
        <f t="shared" si="123"/>
        <v/>
      </c>
      <c r="N640" s="24" t="str">
        <f t="shared" si="128"/>
        <v/>
      </c>
      <c r="O640" s="15" t="str">
        <f t="shared" si="129"/>
        <v/>
      </c>
    </row>
    <row r="641" spans="2:15" x14ac:dyDescent="0.3">
      <c r="B641" s="3" t="str">
        <f t="shared" si="124"/>
        <v/>
      </c>
      <c r="C641" s="10" t="str">
        <f t="shared" si="125"/>
        <v/>
      </c>
      <c r="D641" s="14" t="str">
        <f t="shared" si="126"/>
        <v/>
      </c>
      <c r="E641" s="14" t="str">
        <f t="shared" si="117"/>
        <v/>
      </c>
      <c r="F641" s="14" t="str">
        <f t="shared" si="118"/>
        <v/>
      </c>
      <c r="G641" s="14" t="str">
        <f t="shared" si="119"/>
        <v/>
      </c>
      <c r="H641" s="14" t="str">
        <f t="shared" si="120"/>
        <v/>
      </c>
      <c r="I641" s="14" t="str">
        <f t="shared" si="121"/>
        <v/>
      </c>
      <c r="J641" s="2"/>
      <c r="K641" s="15"/>
      <c r="L641" s="24" t="str">
        <f t="shared" si="127"/>
        <v/>
      </c>
      <c r="M641" s="15" t="str">
        <f t="shared" si="123"/>
        <v/>
      </c>
      <c r="N641" s="24" t="str">
        <f t="shared" si="128"/>
        <v/>
      </c>
      <c r="O641" s="15" t="str">
        <f t="shared" si="129"/>
        <v/>
      </c>
    </row>
    <row r="642" spans="2:15" x14ac:dyDescent="0.3">
      <c r="B642" s="3" t="str">
        <f t="shared" si="124"/>
        <v/>
      </c>
      <c r="C642" s="10" t="str">
        <f t="shared" si="125"/>
        <v/>
      </c>
      <c r="D642" s="14" t="str">
        <f t="shared" si="126"/>
        <v/>
      </c>
      <c r="E642" s="14" t="str">
        <f t="shared" si="117"/>
        <v/>
      </c>
      <c r="F642" s="14" t="str">
        <f t="shared" si="118"/>
        <v/>
      </c>
      <c r="G642" s="14" t="str">
        <f t="shared" si="119"/>
        <v/>
      </c>
      <c r="H642" s="14" t="str">
        <f t="shared" si="120"/>
        <v/>
      </c>
      <c r="I642" s="14" t="str">
        <f t="shared" si="121"/>
        <v/>
      </c>
      <c r="J642" s="2"/>
      <c r="K642" s="15"/>
      <c r="L642" s="24" t="str">
        <f t="shared" si="127"/>
        <v/>
      </c>
      <c r="M642" s="15" t="str">
        <f t="shared" si="123"/>
        <v/>
      </c>
      <c r="N642" s="24" t="str">
        <f t="shared" si="128"/>
        <v/>
      </c>
      <c r="O642" s="15" t="str">
        <f t="shared" si="129"/>
        <v/>
      </c>
    </row>
    <row r="643" spans="2:15" x14ac:dyDescent="0.3">
      <c r="B643" s="3" t="str">
        <f t="shared" si="124"/>
        <v/>
      </c>
      <c r="C643" s="10" t="str">
        <f t="shared" si="125"/>
        <v/>
      </c>
      <c r="D643" s="14" t="str">
        <f t="shared" si="126"/>
        <v/>
      </c>
      <c r="E643" s="14" t="str">
        <f t="shared" si="117"/>
        <v/>
      </c>
      <c r="F643" s="14" t="str">
        <f t="shared" si="118"/>
        <v/>
      </c>
      <c r="G643" s="14" t="str">
        <f t="shared" si="119"/>
        <v/>
      </c>
      <c r="H643" s="14" t="str">
        <f t="shared" si="120"/>
        <v/>
      </c>
      <c r="I643" s="14" t="str">
        <f t="shared" si="121"/>
        <v/>
      </c>
      <c r="J643" s="2"/>
      <c r="K643" s="15"/>
      <c r="L643" s="24" t="str">
        <f t="shared" si="127"/>
        <v/>
      </c>
      <c r="M643" s="15" t="str">
        <f t="shared" si="123"/>
        <v/>
      </c>
      <c r="N643" s="24" t="str">
        <f t="shared" si="128"/>
        <v/>
      </c>
      <c r="O643" s="15" t="str">
        <f t="shared" si="129"/>
        <v/>
      </c>
    </row>
    <row r="644" spans="2:15" x14ac:dyDescent="0.3">
      <c r="B644" s="3" t="str">
        <f t="shared" si="124"/>
        <v/>
      </c>
      <c r="C644" s="10" t="str">
        <f t="shared" si="125"/>
        <v/>
      </c>
      <c r="D644" s="14" t="str">
        <f t="shared" si="126"/>
        <v/>
      </c>
      <c r="E644" s="14" t="str">
        <f t="shared" si="117"/>
        <v/>
      </c>
      <c r="F644" s="14" t="str">
        <f t="shared" si="118"/>
        <v/>
      </c>
      <c r="G644" s="14" t="str">
        <f t="shared" si="119"/>
        <v/>
      </c>
      <c r="H644" s="14" t="str">
        <f t="shared" si="120"/>
        <v/>
      </c>
      <c r="I644" s="14" t="str">
        <f t="shared" si="121"/>
        <v/>
      </c>
      <c r="J644" s="2"/>
      <c r="K644" s="15"/>
      <c r="L644" s="24" t="str">
        <f t="shared" si="127"/>
        <v/>
      </c>
      <c r="M644" s="15" t="str">
        <f t="shared" si="123"/>
        <v/>
      </c>
      <c r="N644" s="24" t="str">
        <f t="shared" si="128"/>
        <v/>
      </c>
      <c r="O644" s="15" t="str">
        <f t="shared" si="129"/>
        <v/>
      </c>
    </row>
    <row r="645" spans="2:15" x14ac:dyDescent="0.3">
      <c r="B645" s="3" t="str">
        <f t="shared" si="124"/>
        <v/>
      </c>
      <c r="C645" s="10" t="str">
        <f t="shared" si="125"/>
        <v/>
      </c>
      <c r="D645" s="14" t="str">
        <f t="shared" si="126"/>
        <v/>
      </c>
      <c r="E645" s="14" t="str">
        <f t="shared" si="117"/>
        <v/>
      </c>
      <c r="F645" s="14" t="str">
        <f t="shared" si="118"/>
        <v/>
      </c>
      <c r="G645" s="14" t="str">
        <f t="shared" si="119"/>
        <v/>
      </c>
      <c r="H645" s="14" t="str">
        <f t="shared" si="120"/>
        <v/>
      </c>
      <c r="I645" s="14" t="str">
        <f t="shared" si="121"/>
        <v/>
      </c>
      <c r="J645" s="2"/>
      <c r="K645" s="15"/>
      <c r="L645" s="24" t="str">
        <f t="shared" si="127"/>
        <v/>
      </c>
      <c r="M645" s="15" t="str">
        <f t="shared" si="123"/>
        <v/>
      </c>
      <c r="N645" s="24" t="str">
        <f t="shared" si="128"/>
        <v/>
      </c>
      <c r="O645" s="15" t="str">
        <f t="shared" si="129"/>
        <v/>
      </c>
    </row>
    <row r="646" spans="2:15" x14ac:dyDescent="0.3">
      <c r="B646" s="3" t="str">
        <f t="shared" si="124"/>
        <v/>
      </c>
      <c r="C646" s="10" t="str">
        <f t="shared" si="125"/>
        <v/>
      </c>
      <c r="D646" s="14" t="str">
        <f t="shared" si="126"/>
        <v/>
      </c>
      <c r="E646" s="14" t="str">
        <f t="shared" si="117"/>
        <v/>
      </c>
      <c r="F646" s="14" t="str">
        <f t="shared" si="118"/>
        <v/>
      </c>
      <c r="G646" s="14" t="str">
        <f t="shared" si="119"/>
        <v/>
      </c>
      <c r="H646" s="14" t="str">
        <f t="shared" si="120"/>
        <v/>
      </c>
      <c r="I646" s="14" t="str">
        <f t="shared" si="121"/>
        <v/>
      </c>
      <c r="J646" s="2"/>
      <c r="K646" s="15"/>
      <c r="L646" s="24" t="str">
        <f t="shared" si="127"/>
        <v/>
      </c>
      <c r="M646" s="15" t="str">
        <f t="shared" si="123"/>
        <v/>
      </c>
      <c r="N646" s="24" t="str">
        <f t="shared" si="128"/>
        <v/>
      </c>
      <c r="O646" s="15" t="str">
        <f t="shared" si="129"/>
        <v/>
      </c>
    </row>
    <row r="647" spans="2:15" x14ac:dyDescent="0.3">
      <c r="B647" s="3" t="str">
        <f t="shared" si="124"/>
        <v/>
      </c>
      <c r="C647" s="10" t="str">
        <f t="shared" si="125"/>
        <v/>
      </c>
      <c r="D647" s="14" t="str">
        <f t="shared" si="126"/>
        <v/>
      </c>
      <c r="E647" s="14" t="str">
        <f t="shared" si="117"/>
        <v/>
      </c>
      <c r="F647" s="14" t="str">
        <f t="shared" si="118"/>
        <v/>
      </c>
      <c r="G647" s="14" t="str">
        <f t="shared" si="119"/>
        <v/>
      </c>
      <c r="H647" s="14" t="str">
        <f t="shared" si="120"/>
        <v/>
      </c>
      <c r="I647" s="14" t="str">
        <f t="shared" si="121"/>
        <v/>
      </c>
      <c r="J647" s="2"/>
      <c r="K647" s="15"/>
      <c r="L647" s="24" t="str">
        <f t="shared" si="127"/>
        <v/>
      </c>
      <c r="M647" s="15" t="str">
        <f t="shared" si="123"/>
        <v/>
      </c>
      <c r="N647" s="24" t="str">
        <f t="shared" si="128"/>
        <v/>
      </c>
      <c r="O647" s="15" t="str">
        <f t="shared" si="129"/>
        <v/>
      </c>
    </row>
    <row r="648" spans="2:15" x14ac:dyDescent="0.3">
      <c r="B648" s="3" t="str">
        <f t="shared" si="124"/>
        <v/>
      </c>
      <c r="C648" s="10" t="str">
        <f t="shared" si="125"/>
        <v/>
      </c>
      <c r="D648" s="14" t="str">
        <f t="shared" si="126"/>
        <v/>
      </c>
      <c r="E648" s="14" t="str">
        <f t="shared" si="117"/>
        <v/>
      </c>
      <c r="F648" s="14" t="str">
        <f t="shared" si="118"/>
        <v/>
      </c>
      <c r="G648" s="14" t="str">
        <f t="shared" si="119"/>
        <v/>
      </c>
      <c r="H648" s="14" t="str">
        <f t="shared" si="120"/>
        <v/>
      </c>
      <c r="I648" s="14" t="str">
        <f t="shared" si="121"/>
        <v/>
      </c>
      <c r="J648" s="2"/>
      <c r="K648" s="15"/>
      <c r="L648" s="24" t="str">
        <f t="shared" si="127"/>
        <v/>
      </c>
      <c r="M648" s="15" t="str">
        <f t="shared" si="123"/>
        <v/>
      </c>
      <c r="N648" s="24" t="str">
        <f t="shared" si="128"/>
        <v/>
      </c>
      <c r="O648" s="15" t="str">
        <f t="shared" si="129"/>
        <v/>
      </c>
    </row>
    <row r="649" spans="2:15" x14ac:dyDescent="0.3">
      <c r="B649" s="3" t="str">
        <f t="shared" si="124"/>
        <v/>
      </c>
      <c r="C649" s="10" t="str">
        <f t="shared" si="125"/>
        <v/>
      </c>
      <c r="D649" s="14" t="str">
        <f t="shared" si="126"/>
        <v/>
      </c>
      <c r="E649" s="14" t="str">
        <f t="shared" si="117"/>
        <v/>
      </c>
      <c r="F649" s="14" t="str">
        <f t="shared" si="118"/>
        <v/>
      </c>
      <c r="G649" s="14" t="str">
        <f t="shared" si="119"/>
        <v/>
      </c>
      <c r="H649" s="14" t="str">
        <f t="shared" si="120"/>
        <v/>
      </c>
      <c r="I649" s="14" t="str">
        <f t="shared" si="121"/>
        <v/>
      </c>
      <c r="J649" s="2"/>
      <c r="K649" s="15"/>
      <c r="L649" s="24" t="str">
        <f t="shared" si="127"/>
        <v/>
      </c>
      <c r="M649" s="15" t="str">
        <f t="shared" si="123"/>
        <v/>
      </c>
      <c r="N649" s="24" t="str">
        <f t="shared" si="128"/>
        <v/>
      </c>
      <c r="O649" s="15" t="str">
        <f t="shared" si="129"/>
        <v/>
      </c>
    </row>
    <row r="650" spans="2:15" x14ac:dyDescent="0.3">
      <c r="B650" s="3" t="str">
        <f t="shared" si="124"/>
        <v/>
      </c>
      <c r="C650" s="10" t="str">
        <f t="shared" si="125"/>
        <v/>
      </c>
      <c r="D650" s="14" t="str">
        <f t="shared" si="126"/>
        <v/>
      </c>
      <c r="E650" s="14" t="str">
        <f t="shared" si="117"/>
        <v/>
      </c>
      <c r="F650" s="14" t="str">
        <f t="shared" si="118"/>
        <v/>
      </c>
      <c r="G650" s="14" t="str">
        <f t="shared" si="119"/>
        <v/>
      </c>
      <c r="H650" s="14" t="str">
        <f t="shared" si="120"/>
        <v/>
      </c>
      <c r="I650" s="14" t="str">
        <f t="shared" si="121"/>
        <v/>
      </c>
      <c r="J650" s="2"/>
      <c r="K650" s="15"/>
      <c r="L650" s="24" t="str">
        <f t="shared" si="127"/>
        <v/>
      </c>
      <c r="M650" s="15" t="str">
        <f t="shared" si="123"/>
        <v/>
      </c>
      <c r="N650" s="24" t="str">
        <f t="shared" si="128"/>
        <v/>
      </c>
      <c r="O650" s="15" t="str">
        <f t="shared" si="129"/>
        <v/>
      </c>
    </row>
    <row r="651" spans="2:15" x14ac:dyDescent="0.3">
      <c r="B651" s="3" t="str">
        <f t="shared" si="124"/>
        <v/>
      </c>
      <c r="C651" s="10" t="str">
        <f t="shared" si="125"/>
        <v/>
      </c>
      <c r="D651" s="14" t="str">
        <f t="shared" si="126"/>
        <v/>
      </c>
      <c r="E651" s="14" t="str">
        <f t="shared" si="117"/>
        <v/>
      </c>
      <c r="F651" s="14" t="str">
        <f t="shared" si="118"/>
        <v/>
      </c>
      <c r="G651" s="14" t="str">
        <f t="shared" si="119"/>
        <v/>
      </c>
      <c r="H651" s="14" t="str">
        <f t="shared" si="120"/>
        <v/>
      </c>
      <c r="I651" s="14" t="str">
        <f t="shared" si="121"/>
        <v/>
      </c>
      <c r="J651" s="2"/>
      <c r="K651" s="15"/>
      <c r="L651" s="24" t="str">
        <f t="shared" si="127"/>
        <v/>
      </c>
      <c r="M651" s="15" t="str">
        <f t="shared" si="123"/>
        <v/>
      </c>
      <c r="N651" s="24" t="str">
        <f t="shared" si="128"/>
        <v/>
      </c>
      <c r="O651" s="15" t="str">
        <f t="shared" si="129"/>
        <v/>
      </c>
    </row>
    <row r="652" spans="2:15" x14ac:dyDescent="0.3">
      <c r="B652" s="3" t="str">
        <f t="shared" si="124"/>
        <v/>
      </c>
      <c r="C652" s="10" t="str">
        <f t="shared" si="125"/>
        <v/>
      </c>
      <c r="D652" s="14" t="str">
        <f t="shared" si="126"/>
        <v/>
      </c>
      <c r="E652" s="14" t="str">
        <f t="shared" si="117"/>
        <v/>
      </c>
      <c r="F652" s="14" t="str">
        <f t="shared" si="118"/>
        <v/>
      </c>
      <c r="G652" s="14" t="str">
        <f t="shared" si="119"/>
        <v/>
      </c>
      <c r="H652" s="14" t="str">
        <f t="shared" si="120"/>
        <v/>
      </c>
      <c r="I652" s="14" t="str">
        <f t="shared" si="121"/>
        <v/>
      </c>
      <c r="J652" s="2"/>
      <c r="K652" s="15"/>
      <c r="L652" s="24" t="str">
        <f t="shared" si="127"/>
        <v/>
      </c>
      <c r="M652" s="15" t="str">
        <f t="shared" si="123"/>
        <v/>
      </c>
      <c r="N652" s="24" t="str">
        <f t="shared" si="128"/>
        <v/>
      </c>
      <c r="O652" s="15" t="str">
        <f t="shared" si="129"/>
        <v/>
      </c>
    </row>
    <row r="653" spans="2:15" x14ac:dyDescent="0.3">
      <c r="B653" s="3" t="str">
        <f t="shared" si="124"/>
        <v/>
      </c>
      <c r="C653" s="10" t="str">
        <f t="shared" si="125"/>
        <v/>
      </c>
      <c r="D653" s="14" t="str">
        <f t="shared" si="126"/>
        <v/>
      </c>
      <c r="E653" s="14" t="str">
        <f t="shared" si="117"/>
        <v/>
      </c>
      <c r="F653" s="14" t="str">
        <f t="shared" si="118"/>
        <v/>
      </c>
      <c r="G653" s="14" t="str">
        <f t="shared" si="119"/>
        <v/>
      </c>
      <c r="H653" s="14" t="str">
        <f t="shared" si="120"/>
        <v/>
      </c>
      <c r="I653" s="14" t="str">
        <f t="shared" si="121"/>
        <v/>
      </c>
      <c r="J653" s="2"/>
      <c r="K653" s="15"/>
      <c r="L653" s="24" t="str">
        <f t="shared" si="127"/>
        <v/>
      </c>
      <c r="M653" s="15" t="str">
        <f t="shared" si="123"/>
        <v/>
      </c>
      <c r="N653" s="24" t="str">
        <f t="shared" si="128"/>
        <v/>
      </c>
      <c r="O653" s="15" t="str">
        <f t="shared" si="129"/>
        <v/>
      </c>
    </row>
    <row r="654" spans="2:15" x14ac:dyDescent="0.3">
      <c r="B654" s="3" t="str">
        <f t="shared" si="124"/>
        <v/>
      </c>
      <c r="C654" s="10" t="str">
        <f t="shared" si="125"/>
        <v/>
      </c>
      <c r="D654" s="14" t="str">
        <f t="shared" si="126"/>
        <v/>
      </c>
      <c r="E654" s="14" t="str">
        <f t="shared" si="117"/>
        <v/>
      </c>
      <c r="F654" s="14" t="str">
        <f t="shared" si="118"/>
        <v/>
      </c>
      <c r="G654" s="14" t="str">
        <f t="shared" si="119"/>
        <v/>
      </c>
      <c r="H654" s="14" t="str">
        <f t="shared" si="120"/>
        <v/>
      </c>
      <c r="I654" s="14" t="str">
        <f t="shared" si="121"/>
        <v/>
      </c>
      <c r="J654" s="2"/>
      <c r="K654" s="15"/>
      <c r="L654" s="24" t="str">
        <f t="shared" si="127"/>
        <v/>
      </c>
      <c r="M654" s="15" t="str">
        <f t="shared" si="123"/>
        <v/>
      </c>
      <c r="N654" s="24" t="str">
        <f t="shared" si="128"/>
        <v/>
      </c>
      <c r="O654" s="15" t="str">
        <f t="shared" si="129"/>
        <v/>
      </c>
    </row>
    <row r="655" spans="2:15" x14ac:dyDescent="0.3">
      <c r="B655" s="3" t="str">
        <f t="shared" si="124"/>
        <v/>
      </c>
      <c r="C655" s="10" t="str">
        <f t="shared" si="125"/>
        <v/>
      </c>
      <c r="D655" s="14" t="str">
        <f t="shared" si="126"/>
        <v/>
      </c>
      <c r="E655" s="14" t="str">
        <f t="shared" si="117"/>
        <v/>
      </c>
      <c r="F655" s="14" t="str">
        <f t="shared" si="118"/>
        <v/>
      </c>
      <c r="G655" s="14" t="str">
        <f t="shared" si="119"/>
        <v/>
      </c>
      <c r="H655" s="14" t="str">
        <f t="shared" si="120"/>
        <v/>
      </c>
      <c r="I655" s="14" t="str">
        <f t="shared" si="121"/>
        <v/>
      </c>
      <c r="J655" s="2"/>
      <c r="K655" s="15"/>
      <c r="L655" s="24" t="str">
        <f t="shared" si="127"/>
        <v/>
      </c>
      <c r="M655" s="15" t="str">
        <f t="shared" si="123"/>
        <v/>
      </c>
      <c r="N655" s="24" t="str">
        <f t="shared" si="128"/>
        <v/>
      </c>
      <c r="O655" s="15" t="str">
        <f t="shared" si="129"/>
        <v/>
      </c>
    </row>
    <row r="656" spans="2:15" x14ac:dyDescent="0.3">
      <c r="B656" s="3" t="str">
        <f t="shared" si="124"/>
        <v/>
      </c>
      <c r="C656" s="10" t="str">
        <f t="shared" si="125"/>
        <v/>
      </c>
      <c r="D656" s="14" t="str">
        <f t="shared" si="126"/>
        <v/>
      </c>
      <c r="E656" s="14" t="str">
        <f t="shared" si="117"/>
        <v/>
      </c>
      <c r="F656" s="14" t="str">
        <f t="shared" si="118"/>
        <v/>
      </c>
      <c r="G656" s="14" t="str">
        <f t="shared" si="119"/>
        <v/>
      </c>
      <c r="H656" s="14" t="str">
        <f t="shared" si="120"/>
        <v/>
      </c>
      <c r="I656" s="14" t="str">
        <f t="shared" si="121"/>
        <v/>
      </c>
      <c r="J656" s="2"/>
      <c r="K656" s="15"/>
      <c r="L656" s="24" t="str">
        <f t="shared" si="127"/>
        <v/>
      </c>
      <c r="M656" s="15" t="str">
        <f t="shared" si="123"/>
        <v/>
      </c>
      <c r="N656" s="24" t="str">
        <f t="shared" si="128"/>
        <v/>
      </c>
      <c r="O656" s="15" t="str">
        <f t="shared" si="129"/>
        <v/>
      </c>
    </row>
    <row r="657" spans="2:15" x14ac:dyDescent="0.3">
      <c r="B657" s="3" t="str">
        <f t="shared" si="124"/>
        <v/>
      </c>
      <c r="C657" s="10" t="str">
        <f t="shared" si="125"/>
        <v/>
      </c>
      <c r="D657" s="14" t="str">
        <f t="shared" si="126"/>
        <v/>
      </c>
      <c r="E657" s="14" t="str">
        <f t="shared" si="117"/>
        <v/>
      </c>
      <c r="F657" s="14" t="str">
        <f t="shared" si="118"/>
        <v/>
      </c>
      <c r="G657" s="14" t="str">
        <f t="shared" si="119"/>
        <v/>
      </c>
      <c r="H657" s="14" t="str">
        <f t="shared" si="120"/>
        <v/>
      </c>
      <c r="I657" s="14" t="str">
        <f t="shared" si="121"/>
        <v/>
      </c>
      <c r="J657" s="2"/>
      <c r="K657" s="15"/>
      <c r="L657" s="24" t="str">
        <f t="shared" si="127"/>
        <v/>
      </c>
      <c r="M657" s="15" t="str">
        <f t="shared" si="123"/>
        <v/>
      </c>
      <c r="N657" s="24" t="str">
        <f t="shared" si="128"/>
        <v/>
      </c>
      <c r="O657" s="15" t="str">
        <f t="shared" si="129"/>
        <v/>
      </c>
    </row>
    <row r="658" spans="2:15" x14ac:dyDescent="0.3">
      <c r="B658" s="3" t="str">
        <f t="shared" si="124"/>
        <v/>
      </c>
      <c r="C658" s="10" t="str">
        <f t="shared" si="125"/>
        <v/>
      </c>
      <c r="D658" s="14" t="str">
        <f t="shared" si="126"/>
        <v/>
      </c>
      <c r="E658" s="14" t="str">
        <f t="shared" si="117"/>
        <v/>
      </c>
      <c r="F658" s="14" t="str">
        <f t="shared" si="118"/>
        <v/>
      </c>
      <c r="G658" s="14" t="str">
        <f t="shared" si="119"/>
        <v/>
      </c>
      <c r="H658" s="14" t="str">
        <f t="shared" si="120"/>
        <v/>
      </c>
      <c r="I658" s="14" t="str">
        <f t="shared" si="121"/>
        <v/>
      </c>
      <c r="J658" s="2"/>
      <c r="K658" s="15"/>
      <c r="L658" s="24" t="str">
        <f t="shared" si="127"/>
        <v/>
      </c>
      <c r="M658" s="15" t="str">
        <f t="shared" si="123"/>
        <v/>
      </c>
      <c r="N658" s="24" t="str">
        <f t="shared" si="128"/>
        <v/>
      </c>
      <c r="O658" s="15" t="str">
        <f t="shared" si="129"/>
        <v/>
      </c>
    </row>
    <row r="659" spans="2:15" x14ac:dyDescent="0.3">
      <c r="B659" s="3" t="str">
        <f t="shared" si="124"/>
        <v/>
      </c>
      <c r="C659" s="10" t="str">
        <f t="shared" si="125"/>
        <v/>
      </c>
      <c r="D659" s="14" t="str">
        <f t="shared" si="126"/>
        <v/>
      </c>
      <c r="E659" s="14" t="str">
        <f t="shared" si="117"/>
        <v/>
      </c>
      <c r="F659" s="14" t="str">
        <f t="shared" si="118"/>
        <v/>
      </c>
      <c r="G659" s="14" t="str">
        <f t="shared" si="119"/>
        <v/>
      </c>
      <c r="H659" s="14" t="str">
        <f t="shared" si="120"/>
        <v/>
      </c>
      <c r="I659" s="14" t="str">
        <f t="shared" si="121"/>
        <v/>
      </c>
      <c r="J659" s="2"/>
      <c r="K659" s="15"/>
      <c r="L659" s="24" t="str">
        <f t="shared" si="127"/>
        <v/>
      </c>
      <c r="M659" s="15" t="str">
        <f t="shared" si="123"/>
        <v/>
      </c>
      <c r="N659" s="24" t="str">
        <f t="shared" si="128"/>
        <v/>
      </c>
      <c r="O659" s="15" t="str">
        <f t="shared" si="129"/>
        <v/>
      </c>
    </row>
    <row r="660" spans="2:15" x14ac:dyDescent="0.3">
      <c r="B660" s="3" t="str">
        <f t="shared" si="124"/>
        <v/>
      </c>
      <c r="C660" s="10" t="str">
        <f t="shared" si="125"/>
        <v/>
      </c>
      <c r="D660" s="14" t="str">
        <f t="shared" si="126"/>
        <v/>
      </c>
      <c r="E660" s="14" t="str">
        <f t="shared" ref="E660:E723" si="130">IF(OR(B660="",B660&lt;=0,$D$10=0),"",H660-F660)</f>
        <v/>
      </c>
      <c r="F660" s="14" t="str">
        <f t="shared" ref="F660:F723" si="131">IF(OR(B660="",$D$10=0),"",D660*$D$12/12)</f>
        <v/>
      </c>
      <c r="G660" s="14" t="str">
        <f t="shared" ref="G660:G723" si="132">IF(B660&lt;&gt;"",$D$10*$D$14/12,"")</f>
        <v/>
      </c>
      <c r="H660" s="14" t="str">
        <f t="shared" ref="H660:H723" si="133">IF(OR(B660="",B660&lt;=0,$D$10=0),"",I660-G660)</f>
        <v/>
      </c>
      <c r="I660" s="14" t="str">
        <f t="shared" ref="I660:I723" si="134">IF(OR(B660="",B660&lt;=0,$D$10=0),"",$I$6)</f>
        <v/>
      </c>
      <c r="J660" s="2"/>
      <c r="K660" s="15"/>
      <c r="L660" s="24" t="str">
        <f t="shared" si="127"/>
        <v/>
      </c>
      <c r="M660" s="15" t="str">
        <f t="shared" ref="M660:M723" si="135">IF(OR(B660="",B660&lt;=0,$D$10=0),"",N660/$I$9)</f>
        <v/>
      </c>
      <c r="N660" s="24" t="str">
        <f t="shared" si="128"/>
        <v/>
      </c>
      <c r="O660" s="15" t="str">
        <f t="shared" si="129"/>
        <v/>
      </c>
    </row>
    <row r="661" spans="2:15" x14ac:dyDescent="0.3">
      <c r="B661" s="3" t="str">
        <f t="shared" ref="B661:B724" si="136">IF($D$8&gt;=ROW()-19,ROW()-19,"")</f>
        <v/>
      </c>
      <c r="C661" s="10" t="str">
        <f t="shared" ref="C661:C724" si="137">IF(B661&lt;&gt;"",EDATE(C660,1),"")</f>
        <v/>
      </c>
      <c r="D661" s="14" t="str">
        <f t="shared" ref="D661:D724" si="138">IF(B661="","",IF(E660="","",D660-E660))</f>
        <v/>
      </c>
      <c r="E661" s="14" t="str">
        <f t="shared" si="130"/>
        <v/>
      </c>
      <c r="F661" s="14" t="str">
        <f t="shared" si="131"/>
        <v/>
      </c>
      <c r="G661" s="14" t="str">
        <f t="shared" si="132"/>
        <v/>
      </c>
      <c r="H661" s="14" t="str">
        <f t="shared" si="133"/>
        <v/>
      </c>
      <c r="I661" s="14" t="str">
        <f t="shared" si="134"/>
        <v/>
      </c>
      <c r="J661" s="2"/>
      <c r="K661" s="15"/>
      <c r="L661" s="24" t="str">
        <f t="shared" ref="L661:L724" si="139">IF(OR(C661="",C661&lt;=0,$D$10=0),"",L660+E661)</f>
        <v/>
      </c>
      <c r="M661" s="15" t="str">
        <f t="shared" si="135"/>
        <v/>
      </c>
      <c r="N661" s="24" t="str">
        <f t="shared" ref="N661:N724" si="140">IF(OR(B661="",$D$10=0),"",N660+F661)</f>
        <v/>
      </c>
      <c r="O661" s="15" t="str">
        <f t="shared" ref="O661:O724" si="141">IF(OR(B661="",$D$10=0),"",N661/(L661+N661))</f>
        <v/>
      </c>
    </row>
    <row r="662" spans="2:15" x14ac:dyDescent="0.3">
      <c r="B662" s="3" t="str">
        <f t="shared" si="136"/>
        <v/>
      </c>
      <c r="C662" s="10" t="str">
        <f t="shared" si="137"/>
        <v/>
      </c>
      <c r="D662" s="14" t="str">
        <f t="shared" si="138"/>
        <v/>
      </c>
      <c r="E662" s="14" t="str">
        <f t="shared" si="130"/>
        <v/>
      </c>
      <c r="F662" s="14" t="str">
        <f t="shared" si="131"/>
        <v/>
      </c>
      <c r="G662" s="14" t="str">
        <f t="shared" si="132"/>
        <v/>
      </c>
      <c r="H662" s="14" t="str">
        <f t="shared" si="133"/>
        <v/>
      </c>
      <c r="I662" s="14" t="str">
        <f t="shared" si="134"/>
        <v/>
      </c>
      <c r="J662" s="2"/>
      <c r="K662" s="15"/>
      <c r="L662" s="24" t="str">
        <f t="shared" si="139"/>
        <v/>
      </c>
      <c r="M662" s="15" t="str">
        <f t="shared" si="135"/>
        <v/>
      </c>
      <c r="N662" s="24" t="str">
        <f t="shared" si="140"/>
        <v/>
      </c>
      <c r="O662" s="15" t="str">
        <f t="shared" si="141"/>
        <v/>
      </c>
    </row>
    <row r="663" spans="2:15" x14ac:dyDescent="0.3">
      <c r="B663" s="3" t="str">
        <f t="shared" si="136"/>
        <v/>
      </c>
      <c r="C663" s="10" t="str">
        <f t="shared" si="137"/>
        <v/>
      </c>
      <c r="D663" s="14" t="str">
        <f t="shared" si="138"/>
        <v/>
      </c>
      <c r="E663" s="14" t="str">
        <f t="shared" si="130"/>
        <v/>
      </c>
      <c r="F663" s="14" t="str">
        <f t="shared" si="131"/>
        <v/>
      </c>
      <c r="G663" s="14" t="str">
        <f t="shared" si="132"/>
        <v/>
      </c>
      <c r="H663" s="14" t="str">
        <f t="shared" si="133"/>
        <v/>
      </c>
      <c r="I663" s="14" t="str">
        <f t="shared" si="134"/>
        <v/>
      </c>
      <c r="J663" s="2"/>
      <c r="K663" s="15"/>
      <c r="L663" s="24" t="str">
        <f t="shared" si="139"/>
        <v/>
      </c>
      <c r="M663" s="15" t="str">
        <f t="shared" si="135"/>
        <v/>
      </c>
      <c r="N663" s="24" t="str">
        <f t="shared" si="140"/>
        <v/>
      </c>
      <c r="O663" s="15" t="str">
        <f t="shared" si="141"/>
        <v/>
      </c>
    </row>
    <row r="664" spans="2:15" x14ac:dyDescent="0.3">
      <c r="B664" s="3" t="str">
        <f t="shared" si="136"/>
        <v/>
      </c>
      <c r="C664" s="10" t="str">
        <f t="shared" si="137"/>
        <v/>
      </c>
      <c r="D664" s="14" t="str">
        <f t="shared" si="138"/>
        <v/>
      </c>
      <c r="E664" s="14" t="str">
        <f t="shared" si="130"/>
        <v/>
      </c>
      <c r="F664" s="14" t="str">
        <f t="shared" si="131"/>
        <v/>
      </c>
      <c r="G664" s="14" t="str">
        <f t="shared" si="132"/>
        <v/>
      </c>
      <c r="H664" s="14" t="str">
        <f t="shared" si="133"/>
        <v/>
      </c>
      <c r="I664" s="14" t="str">
        <f t="shared" si="134"/>
        <v/>
      </c>
      <c r="J664" s="2"/>
      <c r="K664" s="15"/>
      <c r="L664" s="24" t="str">
        <f t="shared" si="139"/>
        <v/>
      </c>
      <c r="M664" s="15" t="str">
        <f t="shared" si="135"/>
        <v/>
      </c>
      <c r="N664" s="24" t="str">
        <f t="shared" si="140"/>
        <v/>
      </c>
      <c r="O664" s="15" t="str">
        <f t="shared" si="141"/>
        <v/>
      </c>
    </row>
    <row r="665" spans="2:15" x14ac:dyDescent="0.3">
      <c r="B665" s="3" t="str">
        <f t="shared" si="136"/>
        <v/>
      </c>
      <c r="C665" s="10" t="str">
        <f t="shared" si="137"/>
        <v/>
      </c>
      <c r="D665" s="14" t="str">
        <f t="shared" si="138"/>
        <v/>
      </c>
      <c r="E665" s="14" t="str">
        <f t="shared" si="130"/>
        <v/>
      </c>
      <c r="F665" s="14" t="str">
        <f t="shared" si="131"/>
        <v/>
      </c>
      <c r="G665" s="14" t="str">
        <f t="shared" si="132"/>
        <v/>
      </c>
      <c r="H665" s="14" t="str">
        <f t="shared" si="133"/>
        <v/>
      </c>
      <c r="I665" s="14" t="str">
        <f t="shared" si="134"/>
        <v/>
      </c>
      <c r="J665" s="2"/>
      <c r="K665" s="15"/>
      <c r="L665" s="24" t="str">
        <f t="shared" si="139"/>
        <v/>
      </c>
      <c r="M665" s="15" t="str">
        <f t="shared" si="135"/>
        <v/>
      </c>
      <c r="N665" s="24" t="str">
        <f t="shared" si="140"/>
        <v/>
      </c>
      <c r="O665" s="15" t="str">
        <f t="shared" si="141"/>
        <v/>
      </c>
    </row>
    <row r="666" spans="2:15" x14ac:dyDescent="0.3">
      <c r="B666" s="3" t="str">
        <f t="shared" si="136"/>
        <v/>
      </c>
      <c r="C666" s="10" t="str">
        <f t="shared" si="137"/>
        <v/>
      </c>
      <c r="D666" s="14" t="str">
        <f t="shared" si="138"/>
        <v/>
      </c>
      <c r="E666" s="14" t="str">
        <f t="shared" si="130"/>
        <v/>
      </c>
      <c r="F666" s="14" t="str">
        <f t="shared" si="131"/>
        <v/>
      </c>
      <c r="G666" s="14" t="str">
        <f t="shared" si="132"/>
        <v/>
      </c>
      <c r="H666" s="14" t="str">
        <f t="shared" si="133"/>
        <v/>
      </c>
      <c r="I666" s="14" t="str">
        <f t="shared" si="134"/>
        <v/>
      </c>
      <c r="J666" s="2"/>
      <c r="K666" s="15"/>
      <c r="L666" s="24" t="str">
        <f t="shared" si="139"/>
        <v/>
      </c>
      <c r="M666" s="15" t="str">
        <f t="shared" si="135"/>
        <v/>
      </c>
      <c r="N666" s="24" t="str">
        <f t="shared" si="140"/>
        <v/>
      </c>
      <c r="O666" s="15" t="str">
        <f t="shared" si="141"/>
        <v/>
      </c>
    </row>
    <row r="667" spans="2:15" x14ac:dyDescent="0.3">
      <c r="B667" s="3" t="str">
        <f t="shared" si="136"/>
        <v/>
      </c>
      <c r="C667" s="10" t="str">
        <f t="shared" si="137"/>
        <v/>
      </c>
      <c r="D667" s="14" t="str">
        <f t="shared" si="138"/>
        <v/>
      </c>
      <c r="E667" s="14" t="str">
        <f t="shared" si="130"/>
        <v/>
      </c>
      <c r="F667" s="14" t="str">
        <f t="shared" si="131"/>
        <v/>
      </c>
      <c r="G667" s="14" t="str">
        <f t="shared" si="132"/>
        <v/>
      </c>
      <c r="H667" s="14" t="str">
        <f t="shared" si="133"/>
        <v/>
      </c>
      <c r="I667" s="14" t="str">
        <f t="shared" si="134"/>
        <v/>
      </c>
      <c r="J667" s="2"/>
      <c r="K667" s="15"/>
      <c r="L667" s="24" t="str">
        <f t="shared" si="139"/>
        <v/>
      </c>
      <c r="M667" s="15" t="str">
        <f t="shared" si="135"/>
        <v/>
      </c>
      <c r="N667" s="24" t="str">
        <f t="shared" si="140"/>
        <v/>
      </c>
      <c r="O667" s="15" t="str">
        <f t="shared" si="141"/>
        <v/>
      </c>
    </row>
    <row r="668" spans="2:15" x14ac:dyDescent="0.3">
      <c r="B668" s="3" t="str">
        <f t="shared" si="136"/>
        <v/>
      </c>
      <c r="C668" s="10" t="str">
        <f t="shared" si="137"/>
        <v/>
      </c>
      <c r="D668" s="14" t="str">
        <f t="shared" si="138"/>
        <v/>
      </c>
      <c r="E668" s="14" t="str">
        <f t="shared" si="130"/>
        <v/>
      </c>
      <c r="F668" s="14" t="str">
        <f t="shared" si="131"/>
        <v/>
      </c>
      <c r="G668" s="14" t="str">
        <f t="shared" si="132"/>
        <v/>
      </c>
      <c r="H668" s="14" t="str">
        <f t="shared" si="133"/>
        <v/>
      </c>
      <c r="I668" s="14" t="str">
        <f t="shared" si="134"/>
        <v/>
      </c>
      <c r="J668" s="2"/>
      <c r="K668" s="15"/>
      <c r="L668" s="24" t="str">
        <f t="shared" si="139"/>
        <v/>
      </c>
      <c r="M668" s="15" t="str">
        <f t="shared" si="135"/>
        <v/>
      </c>
      <c r="N668" s="24" t="str">
        <f t="shared" si="140"/>
        <v/>
      </c>
      <c r="O668" s="15" t="str">
        <f t="shared" si="141"/>
        <v/>
      </c>
    </row>
    <row r="669" spans="2:15" x14ac:dyDescent="0.3">
      <c r="B669" s="3" t="str">
        <f t="shared" si="136"/>
        <v/>
      </c>
      <c r="C669" s="10" t="str">
        <f t="shared" si="137"/>
        <v/>
      </c>
      <c r="D669" s="14" t="str">
        <f t="shared" si="138"/>
        <v/>
      </c>
      <c r="E669" s="14" t="str">
        <f t="shared" si="130"/>
        <v/>
      </c>
      <c r="F669" s="14" t="str">
        <f t="shared" si="131"/>
        <v/>
      </c>
      <c r="G669" s="14" t="str">
        <f t="shared" si="132"/>
        <v/>
      </c>
      <c r="H669" s="14" t="str">
        <f t="shared" si="133"/>
        <v/>
      </c>
      <c r="I669" s="14" t="str">
        <f t="shared" si="134"/>
        <v/>
      </c>
      <c r="J669" s="2"/>
      <c r="K669" s="15"/>
      <c r="L669" s="24" t="str">
        <f t="shared" si="139"/>
        <v/>
      </c>
      <c r="M669" s="15" t="str">
        <f t="shared" si="135"/>
        <v/>
      </c>
      <c r="N669" s="24" t="str">
        <f t="shared" si="140"/>
        <v/>
      </c>
      <c r="O669" s="15" t="str">
        <f t="shared" si="141"/>
        <v/>
      </c>
    </row>
    <row r="670" spans="2:15" x14ac:dyDescent="0.3">
      <c r="B670" s="3" t="str">
        <f t="shared" si="136"/>
        <v/>
      </c>
      <c r="C670" s="10" t="str">
        <f t="shared" si="137"/>
        <v/>
      </c>
      <c r="D670" s="14" t="str">
        <f t="shared" si="138"/>
        <v/>
      </c>
      <c r="E670" s="14" t="str">
        <f t="shared" si="130"/>
        <v/>
      </c>
      <c r="F670" s="14" t="str">
        <f t="shared" si="131"/>
        <v/>
      </c>
      <c r="G670" s="14" t="str">
        <f t="shared" si="132"/>
        <v/>
      </c>
      <c r="H670" s="14" t="str">
        <f t="shared" si="133"/>
        <v/>
      </c>
      <c r="I670" s="14" t="str">
        <f t="shared" si="134"/>
        <v/>
      </c>
      <c r="J670" s="2"/>
      <c r="K670" s="15"/>
      <c r="L670" s="24" t="str">
        <f t="shared" si="139"/>
        <v/>
      </c>
      <c r="M670" s="15" t="str">
        <f t="shared" si="135"/>
        <v/>
      </c>
      <c r="N670" s="24" t="str">
        <f t="shared" si="140"/>
        <v/>
      </c>
      <c r="O670" s="15" t="str">
        <f t="shared" si="141"/>
        <v/>
      </c>
    </row>
    <row r="671" spans="2:15" x14ac:dyDescent="0.3">
      <c r="B671" s="3" t="str">
        <f t="shared" si="136"/>
        <v/>
      </c>
      <c r="C671" s="10" t="str">
        <f t="shared" si="137"/>
        <v/>
      </c>
      <c r="D671" s="14" t="str">
        <f t="shared" si="138"/>
        <v/>
      </c>
      <c r="E671" s="14" t="str">
        <f t="shared" si="130"/>
        <v/>
      </c>
      <c r="F671" s="14" t="str">
        <f t="shared" si="131"/>
        <v/>
      </c>
      <c r="G671" s="14" t="str">
        <f t="shared" si="132"/>
        <v/>
      </c>
      <c r="H671" s="14" t="str">
        <f t="shared" si="133"/>
        <v/>
      </c>
      <c r="I671" s="14" t="str">
        <f t="shared" si="134"/>
        <v/>
      </c>
      <c r="J671" s="2"/>
      <c r="K671" s="15"/>
      <c r="L671" s="24" t="str">
        <f t="shared" si="139"/>
        <v/>
      </c>
      <c r="M671" s="15" t="str">
        <f t="shared" si="135"/>
        <v/>
      </c>
      <c r="N671" s="24" t="str">
        <f t="shared" si="140"/>
        <v/>
      </c>
      <c r="O671" s="15" t="str">
        <f t="shared" si="141"/>
        <v/>
      </c>
    </row>
    <row r="672" spans="2:15" x14ac:dyDescent="0.3">
      <c r="B672" s="3" t="str">
        <f t="shared" si="136"/>
        <v/>
      </c>
      <c r="C672" s="10" t="str">
        <f t="shared" si="137"/>
        <v/>
      </c>
      <c r="D672" s="14" t="str">
        <f t="shared" si="138"/>
        <v/>
      </c>
      <c r="E672" s="14" t="str">
        <f t="shared" si="130"/>
        <v/>
      </c>
      <c r="F672" s="14" t="str">
        <f t="shared" si="131"/>
        <v/>
      </c>
      <c r="G672" s="14" t="str">
        <f t="shared" si="132"/>
        <v/>
      </c>
      <c r="H672" s="14" t="str">
        <f t="shared" si="133"/>
        <v/>
      </c>
      <c r="I672" s="14" t="str">
        <f t="shared" si="134"/>
        <v/>
      </c>
      <c r="J672" s="2"/>
      <c r="K672" s="15"/>
      <c r="L672" s="24" t="str">
        <f t="shared" si="139"/>
        <v/>
      </c>
      <c r="M672" s="15" t="str">
        <f t="shared" si="135"/>
        <v/>
      </c>
      <c r="N672" s="24" t="str">
        <f t="shared" si="140"/>
        <v/>
      </c>
      <c r="O672" s="15" t="str">
        <f t="shared" si="141"/>
        <v/>
      </c>
    </row>
    <row r="673" spans="2:15" x14ac:dyDescent="0.3">
      <c r="B673" s="3" t="str">
        <f t="shared" si="136"/>
        <v/>
      </c>
      <c r="C673" s="10" t="str">
        <f t="shared" si="137"/>
        <v/>
      </c>
      <c r="D673" s="14" t="str">
        <f t="shared" si="138"/>
        <v/>
      </c>
      <c r="E673" s="14" t="str">
        <f t="shared" si="130"/>
        <v/>
      </c>
      <c r="F673" s="14" t="str">
        <f t="shared" si="131"/>
        <v/>
      </c>
      <c r="G673" s="14" t="str">
        <f t="shared" si="132"/>
        <v/>
      </c>
      <c r="H673" s="14" t="str">
        <f t="shared" si="133"/>
        <v/>
      </c>
      <c r="I673" s="14" t="str">
        <f t="shared" si="134"/>
        <v/>
      </c>
      <c r="J673" s="2"/>
      <c r="K673" s="15"/>
      <c r="L673" s="24" t="str">
        <f t="shared" si="139"/>
        <v/>
      </c>
      <c r="M673" s="15" t="str">
        <f t="shared" si="135"/>
        <v/>
      </c>
      <c r="N673" s="24" t="str">
        <f t="shared" si="140"/>
        <v/>
      </c>
      <c r="O673" s="15" t="str">
        <f t="shared" si="141"/>
        <v/>
      </c>
    </row>
    <row r="674" spans="2:15" x14ac:dyDescent="0.3">
      <c r="B674" s="3" t="str">
        <f t="shared" si="136"/>
        <v/>
      </c>
      <c r="C674" s="10" t="str">
        <f t="shared" si="137"/>
        <v/>
      </c>
      <c r="D674" s="14" t="str">
        <f t="shared" si="138"/>
        <v/>
      </c>
      <c r="E674" s="14" t="str">
        <f t="shared" si="130"/>
        <v/>
      </c>
      <c r="F674" s="14" t="str">
        <f t="shared" si="131"/>
        <v/>
      </c>
      <c r="G674" s="14" t="str">
        <f t="shared" si="132"/>
        <v/>
      </c>
      <c r="H674" s="14" t="str">
        <f t="shared" si="133"/>
        <v/>
      </c>
      <c r="I674" s="14" t="str">
        <f t="shared" si="134"/>
        <v/>
      </c>
      <c r="J674" s="2"/>
      <c r="K674" s="15"/>
      <c r="L674" s="24" t="str">
        <f t="shared" si="139"/>
        <v/>
      </c>
      <c r="M674" s="15" t="str">
        <f t="shared" si="135"/>
        <v/>
      </c>
      <c r="N674" s="24" t="str">
        <f t="shared" si="140"/>
        <v/>
      </c>
      <c r="O674" s="15" t="str">
        <f t="shared" si="141"/>
        <v/>
      </c>
    </row>
    <row r="675" spans="2:15" x14ac:dyDescent="0.3">
      <c r="B675" s="3" t="str">
        <f t="shared" si="136"/>
        <v/>
      </c>
      <c r="C675" s="10" t="str">
        <f t="shared" si="137"/>
        <v/>
      </c>
      <c r="D675" s="14" t="str">
        <f t="shared" si="138"/>
        <v/>
      </c>
      <c r="E675" s="14" t="str">
        <f t="shared" si="130"/>
        <v/>
      </c>
      <c r="F675" s="14" t="str">
        <f t="shared" si="131"/>
        <v/>
      </c>
      <c r="G675" s="14" t="str">
        <f t="shared" si="132"/>
        <v/>
      </c>
      <c r="H675" s="14" t="str">
        <f t="shared" si="133"/>
        <v/>
      </c>
      <c r="I675" s="14" t="str">
        <f t="shared" si="134"/>
        <v/>
      </c>
      <c r="J675" s="2"/>
      <c r="K675" s="15"/>
      <c r="L675" s="24" t="str">
        <f t="shared" si="139"/>
        <v/>
      </c>
      <c r="M675" s="15" t="str">
        <f t="shared" si="135"/>
        <v/>
      </c>
      <c r="N675" s="24" t="str">
        <f t="shared" si="140"/>
        <v/>
      </c>
      <c r="O675" s="15" t="str">
        <f t="shared" si="141"/>
        <v/>
      </c>
    </row>
    <row r="676" spans="2:15" x14ac:dyDescent="0.3">
      <c r="B676" s="3" t="str">
        <f t="shared" si="136"/>
        <v/>
      </c>
      <c r="C676" s="10" t="str">
        <f t="shared" si="137"/>
        <v/>
      </c>
      <c r="D676" s="14" t="str">
        <f t="shared" si="138"/>
        <v/>
      </c>
      <c r="E676" s="14" t="str">
        <f t="shared" si="130"/>
        <v/>
      </c>
      <c r="F676" s="14" t="str">
        <f t="shared" si="131"/>
        <v/>
      </c>
      <c r="G676" s="14" t="str">
        <f t="shared" si="132"/>
        <v/>
      </c>
      <c r="H676" s="14" t="str">
        <f t="shared" si="133"/>
        <v/>
      </c>
      <c r="I676" s="14" t="str">
        <f t="shared" si="134"/>
        <v/>
      </c>
      <c r="J676" s="2"/>
      <c r="K676" s="15"/>
      <c r="L676" s="24" t="str">
        <f t="shared" si="139"/>
        <v/>
      </c>
      <c r="M676" s="15" t="str">
        <f t="shared" si="135"/>
        <v/>
      </c>
      <c r="N676" s="24" t="str">
        <f t="shared" si="140"/>
        <v/>
      </c>
      <c r="O676" s="15" t="str">
        <f t="shared" si="141"/>
        <v/>
      </c>
    </row>
    <row r="677" spans="2:15" x14ac:dyDescent="0.3">
      <c r="B677" s="3" t="str">
        <f t="shared" si="136"/>
        <v/>
      </c>
      <c r="C677" s="10" t="str">
        <f t="shared" si="137"/>
        <v/>
      </c>
      <c r="D677" s="14" t="str">
        <f t="shared" si="138"/>
        <v/>
      </c>
      <c r="E677" s="14" t="str">
        <f t="shared" si="130"/>
        <v/>
      </c>
      <c r="F677" s="14" t="str">
        <f t="shared" si="131"/>
        <v/>
      </c>
      <c r="G677" s="14" t="str">
        <f t="shared" si="132"/>
        <v/>
      </c>
      <c r="H677" s="14" t="str">
        <f t="shared" si="133"/>
        <v/>
      </c>
      <c r="I677" s="14" t="str">
        <f t="shared" si="134"/>
        <v/>
      </c>
      <c r="J677" s="2"/>
      <c r="K677" s="15"/>
      <c r="L677" s="24" t="str">
        <f t="shared" si="139"/>
        <v/>
      </c>
      <c r="M677" s="15" t="str">
        <f t="shared" si="135"/>
        <v/>
      </c>
      <c r="N677" s="24" t="str">
        <f t="shared" si="140"/>
        <v/>
      </c>
      <c r="O677" s="15" t="str">
        <f t="shared" si="141"/>
        <v/>
      </c>
    </row>
    <row r="678" spans="2:15" x14ac:dyDescent="0.3">
      <c r="B678" s="3" t="str">
        <f t="shared" si="136"/>
        <v/>
      </c>
      <c r="C678" s="10" t="str">
        <f t="shared" si="137"/>
        <v/>
      </c>
      <c r="D678" s="14" t="str">
        <f t="shared" si="138"/>
        <v/>
      </c>
      <c r="E678" s="14" t="str">
        <f t="shared" si="130"/>
        <v/>
      </c>
      <c r="F678" s="14" t="str">
        <f t="shared" si="131"/>
        <v/>
      </c>
      <c r="G678" s="14" t="str">
        <f t="shared" si="132"/>
        <v/>
      </c>
      <c r="H678" s="14" t="str">
        <f t="shared" si="133"/>
        <v/>
      </c>
      <c r="I678" s="14" t="str">
        <f t="shared" si="134"/>
        <v/>
      </c>
      <c r="J678" s="2"/>
      <c r="K678" s="15"/>
      <c r="L678" s="24" t="str">
        <f t="shared" si="139"/>
        <v/>
      </c>
      <c r="M678" s="15" t="str">
        <f t="shared" si="135"/>
        <v/>
      </c>
      <c r="N678" s="24" t="str">
        <f t="shared" si="140"/>
        <v/>
      </c>
      <c r="O678" s="15" t="str">
        <f t="shared" si="141"/>
        <v/>
      </c>
    </row>
    <row r="679" spans="2:15" x14ac:dyDescent="0.3">
      <c r="B679" s="3" t="str">
        <f t="shared" si="136"/>
        <v/>
      </c>
      <c r="C679" s="10" t="str">
        <f t="shared" si="137"/>
        <v/>
      </c>
      <c r="D679" s="14" t="str">
        <f t="shared" si="138"/>
        <v/>
      </c>
      <c r="E679" s="14" t="str">
        <f t="shared" si="130"/>
        <v/>
      </c>
      <c r="F679" s="14" t="str">
        <f t="shared" si="131"/>
        <v/>
      </c>
      <c r="G679" s="14" t="str">
        <f t="shared" si="132"/>
        <v/>
      </c>
      <c r="H679" s="14" t="str">
        <f t="shared" si="133"/>
        <v/>
      </c>
      <c r="I679" s="14" t="str">
        <f t="shared" si="134"/>
        <v/>
      </c>
      <c r="J679" s="2"/>
      <c r="K679" s="15"/>
      <c r="L679" s="24" t="str">
        <f t="shared" si="139"/>
        <v/>
      </c>
      <c r="M679" s="15" t="str">
        <f t="shared" si="135"/>
        <v/>
      </c>
      <c r="N679" s="24" t="str">
        <f t="shared" si="140"/>
        <v/>
      </c>
      <c r="O679" s="15" t="str">
        <f t="shared" si="141"/>
        <v/>
      </c>
    </row>
    <row r="680" spans="2:15" x14ac:dyDescent="0.3">
      <c r="B680" s="3" t="str">
        <f t="shared" si="136"/>
        <v/>
      </c>
      <c r="C680" s="10" t="str">
        <f t="shared" si="137"/>
        <v/>
      </c>
      <c r="D680" s="14" t="str">
        <f t="shared" si="138"/>
        <v/>
      </c>
      <c r="E680" s="14" t="str">
        <f t="shared" si="130"/>
        <v/>
      </c>
      <c r="F680" s="14" t="str">
        <f t="shared" si="131"/>
        <v/>
      </c>
      <c r="G680" s="14" t="str">
        <f t="shared" si="132"/>
        <v/>
      </c>
      <c r="H680" s="14" t="str">
        <f t="shared" si="133"/>
        <v/>
      </c>
      <c r="I680" s="14" t="str">
        <f t="shared" si="134"/>
        <v/>
      </c>
      <c r="J680" s="2"/>
      <c r="K680" s="15"/>
      <c r="L680" s="24" t="str">
        <f t="shared" si="139"/>
        <v/>
      </c>
      <c r="M680" s="15" t="str">
        <f t="shared" si="135"/>
        <v/>
      </c>
      <c r="N680" s="24" t="str">
        <f t="shared" si="140"/>
        <v/>
      </c>
      <c r="O680" s="15" t="str">
        <f t="shared" si="141"/>
        <v/>
      </c>
    </row>
    <row r="681" spans="2:15" x14ac:dyDescent="0.3">
      <c r="B681" s="3" t="str">
        <f t="shared" si="136"/>
        <v/>
      </c>
      <c r="C681" s="10" t="str">
        <f t="shared" si="137"/>
        <v/>
      </c>
      <c r="D681" s="14" t="str">
        <f t="shared" si="138"/>
        <v/>
      </c>
      <c r="E681" s="14" t="str">
        <f t="shared" si="130"/>
        <v/>
      </c>
      <c r="F681" s="14" t="str">
        <f t="shared" si="131"/>
        <v/>
      </c>
      <c r="G681" s="14" t="str">
        <f t="shared" si="132"/>
        <v/>
      </c>
      <c r="H681" s="14" t="str">
        <f t="shared" si="133"/>
        <v/>
      </c>
      <c r="I681" s="14" t="str">
        <f t="shared" si="134"/>
        <v/>
      </c>
      <c r="J681" s="2"/>
      <c r="K681" s="15"/>
      <c r="L681" s="24" t="str">
        <f t="shared" si="139"/>
        <v/>
      </c>
      <c r="M681" s="15" t="str">
        <f t="shared" si="135"/>
        <v/>
      </c>
      <c r="N681" s="24" t="str">
        <f t="shared" si="140"/>
        <v/>
      </c>
      <c r="O681" s="15" t="str">
        <f t="shared" si="141"/>
        <v/>
      </c>
    </row>
    <row r="682" spans="2:15" x14ac:dyDescent="0.3">
      <c r="B682" s="3" t="str">
        <f t="shared" si="136"/>
        <v/>
      </c>
      <c r="C682" s="10" t="str">
        <f t="shared" si="137"/>
        <v/>
      </c>
      <c r="D682" s="14" t="str">
        <f t="shared" si="138"/>
        <v/>
      </c>
      <c r="E682" s="14" t="str">
        <f t="shared" si="130"/>
        <v/>
      </c>
      <c r="F682" s="14" t="str">
        <f t="shared" si="131"/>
        <v/>
      </c>
      <c r="G682" s="14" t="str">
        <f t="shared" si="132"/>
        <v/>
      </c>
      <c r="H682" s="14" t="str">
        <f t="shared" si="133"/>
        <v/>
      </c>
      <c r="I682" s="14" t="str">
        <f t="shared" si="134"/>
        <v/>
      </c>
      <c r="J682" s="2"/>
      <c r="K682" s="15"/>
      <c r="L682" s="24" t="str">
        <f t="shared" si="139"/>
        <v/>
      </c>
      <c r="M682" s="15" t="str">
        <f t="shared" si="135"/>
        <v/>
      </c>
      <c r="N682" s="24" t="str">
        <f t="shared" si="140"/>
        <v/>
      </c>
      <c r="O682" s="15" t="str">
        <f t="shared" si="141"/>
        <v/>
      </c>
    </row>
    <row r="683" spans="2:15" x14ac:dyDescent="0.3">
      <c r="B683" s="3" t="str">
        <f t="shared" si="136"/>
        <v/>
      </c>
      <c r="C683" s="10" t="str">
        <f t="shared" si="137"/>
        <v/>
      </c>
      <c r="D683" s="14" t="str">
        <f t="shared" si="138"/>
        <v/>
      </c>
      <c r="E683" s="14" t="str">
        <f t="shared" si="130"/>
        <v/>
      </c>
      <c r="F683" s="14" t="str">
        <f t="shared" si="131"/>
        <v/>
      </c>
      <c r="G683" s="14" t="str">
        <f t="shared" si="132"/>
        <v/>
      </c>
      <c r="H683" s="14" t="str">
        <f t="shared" si="133"/>
        <v/>
      </c>
      <c r="I683" s="14" t="str">
        <f t="shared" si="134"/>
        <v/>
      </c>
      <c r="J683" s="2"/>
      <c r="K683" s="15"/>
      <c r="L683" s="24" t="str">
        <f t="shared" si="139"/>
        <v/>
      </c>
      <c r="M683" s="15" t="str">
        <f t="shared" si="135"/>
        <v/>
      </c>
      <c r="N683" s="24" t="str">
        <f t="shared" si="140"/>
        <v/>
      </c>
      <c r="O683" s="15" t="str">
        <f t="shared" si="141"/>
        <v/>
      </c>
    </row>
    <row r="684" spans="2:15" x14ac:dyDescent="0.3">
      <c r="B684" s="3" t="str">
        <f t="shared" si="136"/>
        <v/>
      </c>
      <c r="C684" s="10" t="str">
        <f t="shared" si="137"/>
        <v/>
      </c>
      <c r="D684" s="14" t="str">
        <f t="shared" si="138"/>
        <v/>
      </c>
      <c r="E684" s="14" t="str">
        <f t="shared" si="130"/>
        <v/>
      </c>
      <c r="F684" s="14" t="str">
        <f t="shared" si="131"/>
        <v/>
      </c>
      <c r="G684" s="14" t="str">
        <f t="shared" si="132"/>
        <v/>
      </c>
      <c r="H684" s="14" t="str">
        <f t="shared" si="133"/>
        <v/>
      </c>
      <c r="I684" s="14" t="str">
        <f t="shared" si="134"/>
        <v/>
      </c>
      <c r="J684" s="2"/>
      <c r="K684" s="15"/>
      <c r="L684" s="24" t="str">
        <f t="shared" si="139"/>
        <v/>
      </c>
      <c r="M684" s="15" t="str">
        <f t="shared" si="135"/>
        <v/>
      </c>
      <c r="N684" s="24" t="str">
        <f t="shared" si="140"/>
        <v/>
      </c>
      <c r="O684" s="15" t="str">
        <f t="shared" si="141"/>
        <v/>
      </c>
    </row>
    <row r="685" spans="2:15" x14ac:dyDescent="0.3">
      <c r="B685" s="3" t="str">
        <f t="shared" si="136"/>
        <v/>
      </c>
      <c r="C685" s="10" t="str">
        <f t="shared" si="137"/>
        <v/>
      </c>
      <c r="D685" s="14" t="str">
        <f t="shared" si="138"/>
        <v/>
      </c>
      <c r="E685" s="14" t="str">
        <f t="shared" si="130"/>
        <v/>
      </c>
      <c r="F685" s="14" t="str">
        <f t="shared" si="131"/>
        <v/>
      </c>
      <c r="G685" s="14" t="str">
        <f t="shared" si="132"/>
        <v/>
      </c>
      <c r="H685" s="14" t="str">
        <f t="shared" si="133"/>
        <v/>
      </c>
      <c r="I685" s="14" t="str">
        <f t="shared" si="134"/>
        <v/>
      </c>
      <c r="J685" s="2"/>
      <c r="K685" s="15"/>
      <c r="L685" s="24" t="str">
        <f t="shared" si="139"/>
        <v/>
      </c>
      <c r="M685" s="15" t="str">
        <f t="shared" si="135"/>
        <v/>
      </c>
      <c r="N685" s="24" t="str">
        <f t="shared" si="140"/>
        <v/>
      </c>
      <c r="O685" s="15" t="str">
        <f t="shared" si="141"/>
        <v/>
      </c>
    </row>
    <row r="686" spans="2:15" x14ac:dyDescent="0.3">
      <c r="B686" s="3" t="str">
        <f t="shared" si="136"/>
        <v/>
      </c>
      <c r="C686" s="10" t="str">
        <f t="shared" si="137"/>
        <v/>
      </c>
      <c r="D686" s="14" t="str">
        <f t="shared" si="138"/>
        <v/>
      </c>
      <c r="E686" s="14" t="str">
        <f t="shared" si="130"/>
        <v/>
      </c>
      <c r="F686" s="14" t="str">
        <f t="shared" si="131"/>
        <v/>
      </c>
      <c r="G686" s="14" t="str">
        <f t="shared" si="132"/>
        <v/>
      </c>
      <c r="H686" s="14" t="str">
        <f t="shared" si="133"/>
        <v/>
      </c>
      <c r="I686" s="14" t="str">
        <f t="shared" si="134"/>
        <v/>
      </c>
      <c r="J686" s="2"/>
      <c r="K686" s="15"/>
      <c r="L686" s="24" t="str">
        <f t="shared" si="139"/>
        <v/>
      </c>
      <c r="M686" s="15" t="str">
        <f t="shared" si="135"/>
        <v/>
      </c>
      <c r="N686" s="24" t="str">
        <f t="shared" si="140"/>
        <v/>
      </c>
      <c r="O686" s="15" t="str">
        <f t="shared" si="141"/>
        <v/>
      </c>
    </row>
    <row r="687" spans="2:15" x14ac:dyDescent="0.3">
      <c r="B687" s="3" t="str">
        <f t="shared" si="136"/>
        <v/>
      </c>
      <c r="C687" s="10" t="str">
        <f t="shared" si="137"/>
        <v/>
      </c>
      <c r="D687" s="14" t="str">
        <f t="shared" si="138"/>
        <v/>
      </c>
      <c r="E687" s="14" t="str">
        <f t="shared" si="130"/>
        <v/>
      </c>
      <c r="F687" s="14" t="str">
        <f t="shared" si="131"/>
        <v/>
      </c>
      <c r="G687" s="14" t="str">
        <f t="shared" si="132"/>
        <v/>
      </c>
      <c r="H687" s="14" t="str">
        <f t="shared" si="133"/>
        <v/>
      </c>
      <c r="I687" s="14" t="str">
        <f t="shared" si="134"/>
        <v/>
      </c>
      <c r="J687" s="2"/>
      <c r="K687" s="15"/>
      <c r="L687" s="24" t="str">
        <f t="shared" si="139"/>
        <v/>
      </c>
      <c r="M687" s="15" t="str">
        <f t="shared" si="135"/>
        <v/>
      </c>
      <c r="N687" s="24" t="str">
        <f t="shared" si="140"/>
        <v/>
      </c>
      <c r="O687" s="15" t="str">
        <f t="shared" si="141"/>
        <v/>
      </c>
    </row>
    <row r="688" spans="2:15" x14ac:dyDescent="0.3">
      <c r="B688" s="3" t="str">
        <f t="shared" si="136"/>
        <v/>
      </c>
      <c r="C688" s="10" t="str">
        <f t="shared" si="137"/>
        <v/>
      </c>
      <c r="D688" s="14" t="str">
        <f t="shared" si="138"/>
        <v/>
      </c>
      <c r="E688" s="14" t="str">
        <f t="shared" si="130"/>
        <v/>
      </c>
      <c r="F688" s="14" t="str">
        <f t="shared" si="131"/>
        <v/>
      </c>
      <c r="G688" s="14" t="str">
        <f t="shared" si="132"/>
        <v/>
      </c>
      <c r="H688" s="14" t="str">
        <f t="shared" si="133"/>
        <v/>
      </c>
      <c r="I688" s="14" t="str">
        <f t="shared" si="134"/>
        <v/>
      </c>
      <c r="J688" s="2"/>
      <c r="K688" s="15"/>
      <c r="L688" s="24" t="str">
        <f t="shared" si="139"/>
        <v/>
      </c>
      <c r="M688" s="15" t="str">
        <f t="shared" si="135"/>
        <v/>
      </c>
      <c r="N688" s="24" t="str">
        <f t="shared" si="140"/>
        <v/>
      </c>
      <c r="O688" s="15" t="str">
        <f t="shared" si="141"/>
        <v/>
      </c>
    </row>
    <row r="689" spans="2:15" x14ac:dyDescent="0.3">
      <c r="B689" s="3" t="str">
        <f t="shared" si="136"/>
        <v/>
      </c>
      <c r="C689" s="10" t="str">
        <f t="shared" si="137"/>
        <v/>
      </c>
      <c r="D689" s="14" t="str">
        <f t="shared" si="138"/>
        <v/>
      </c>
      <c r="E689" s="14" t="str">
        <f t="shared" si="130"/>
        <v/>
      </c>
      <c r="F689" s="14" t="str">
        <f t="shared" si="131"/>
        <v/>
      </c>
      <c r="G689" s="14" t="str">
        <f t="shared" si="132"/>
        <v/>
      </c>
      <c r="H689" s="14" t="str">
        <f t="shared" si="133"/>
        <v/>
      </c>
      <c r="I689" s="14" t="str">
        <f t="shared" si="134"/>
        <v/>
      </c>
      <c r="J689" s="2"/>
      <c r="K689" s="15"/>
      <c r="L689" s="24" t="str">
        <f t="shared" si="139"/>
        <v/>
      </c>
      <c r="M689" s="15" t="str">
        <f t="shared" si="135"/>
        <v/>
      </c>
      <c r="N689" s="24" t="str">
        <f t="shared" si="140"/>
        <v/>
      </c>
      <c r="O689" s="15" t="str">
        <f t="shared" si="141"/>
        <v/>
      </c>
    </row>
    <row r="690" spans="2:15" x14ac:dyDescent="0.3">
      <c r="B690" s="3" t="str">
        <f t="shared" si="136"/>
        <v/>
      </c>
      <c r="C690" s="10" t="str">
        <f t="shared" si="137"/>
        <v/>
      </c>
      <c r="D690" s="14" t="str">
        <f t="shared" si="138"/>
        <v/>
      </c>
      <c r="E690" s="14" t="str">
        <f t="shared" si="130"/>
        <v/>
      </c>
      <c r="F690" s="14" t="str">
        <f t="shared" si="131"/>
        <v/>
      </c>
      <c r="G690" s="14" t="str">
        <f t="shared" si="132"/>
        <v/>
      </c>
      <c r="H690" s="14" t="str">
        <f t="shared" si="133"/>
        <v/>
      </c>
      <c r="I690" s="14" t="str">
        <f t="shared" si="134"/>
        <v/>
      </c>
      <c r="J690" s="2"/>
      <c r="K690" s="15"/>
      <c r="L690" s="24" t="str">
        <f t="shared" si="139"/>
        <v/>
      </c>
      <c r="M690" s="15" t="str">
        <f t="shared" si="135"/>
        <v/>
      </c>
      <c r="N690" s="24" t="str">
        <f t="shared" si="140"/>
        <v/>
      </c>
      <c r="O690" s="15" t="str">
        <f t="shared" si="141"/>
        <v/>
      </c>
    </row>
    <row r="691" spans="2:15" x14ac:dyDescent="0.3">
      <c r="B691" s="3" t="str">
        <f t="shared" si="136"/>
        <v/>
      </c>
      <c r="C691" s="10" t="str">
        <f t="shared" si="137"/>
        <v/>
      </c>
      <c r="D691" s="14" t="str">
        <f t="shared" si="138"/>
        <v/>
      </c>
      <c r="E691" s="14" t="str">
        <f t="shared" si="130"/>
        <v/>
      </c>
      <c r="F691" s="14" t="str">
        <f t="shared" si="131"/>
        <v/>
      </c>
      <c r="G691" s="14" t="str">
        <f t="shared" si="132"/>
        <v/>
      </c>
      <c r="H691" s="14" t="str">
        <f t="shared" si="133"/>
        <v/>
      </c>
      <c r="I691" s="14" t="str">
        <f t="shared" si="134"/>
        <v/>
      </c>
      <c r="J691" s="2"/>
      <c r="K691" s="15"/>
      <c r="L691" s="24" t="str">
        <f t="shared" si="139"/>
        <v/>
      </c>
      <c r="M691" s="15" t="str">
        <f t="shared" si="135"/>
        <v/>
      </c>
      <c r="N691" s="24" t="str">
        <f t="shared" si="140"/>
        <v/>
      </c>
      <c r="O691" s="15" t="str">
        <f t="shared" si="141"/>
        <v/>
      </c>
    </row>
    <row r="692" spans="2:15" x14ac:dyDescent="0.3">
      <c r="B692" s="3" t="str">
        <f t="shared" si="136"/>
        <v/>
      </c>
      <c r="C692" s="10" t="str">
        <f t="shared" si="137"/>
        <v/>
      </c>
      <c r="D692" s="14" t="str">
        <f t="shared" si="138"/>
        <v/>
      </c>
      <c r="E692" s="14" t="str">
        <f t="shared" si="130"/>
        <v/>
      </c>
      <c r="F692" s="14" t="str">
        <f t="shared" si="131"/>
        <v/>
      </c>
      <c r="G692" s="14" t="str">
        <f t="shared" si="132"/>
        <v/>
      </c>
      <c r="H692" s="14" t="str">
        <f t="shared" si="133"/>
        <v/>
      </c>
      <c r="I692" s="14" t="str">
        <f t="shared" si="134"/>
        <v/>
      </c>
      <c r="J692" s="2"/>
      <c r="K692" s="15"/>
      <c r="L692" s="24" t="str">
        <f t="shared" si="139"/>
        <v/>
      </c>
      <c r="M692" s="15" t="str">
        <f t="shared" si="135"/>
        <v/>
      </c>
      <c r="N692" s="24" t="str">
        <f t="shared" si="140"/>
        <v/>
      </c>
      <c r="O692" s="15" t="str">
        <f t="shared" si="141"/>
        <v/>
      </c>
    </row>
    <row r="693" spans="2:15" x14ac:dyDescent="0.3">
      <c r="B693" s="3" t="str">
        <f t="shared" si="136"/>
        <v/>
      </c>
      <c r="C693" s="10" t="str">
        <f t="shared" si="137"/>
        <v/>
      </c>
      <c r="D693" s="14" t="str">
        <f t="shared" si="138"/>
        <v/>
      </c>
      <c r="E693" s="14" t="str">
        <f t="shared" si="130"/>
        <v/>
      </c>
      <c r="F693" s="14" t="str">
        <f t="shared" si="131"/>
        <v/>
      </c>
      <c r="G693" s="14" t="str">
        <f t="shared" si="132"/>
        <v/>
      </c>
      <c r="H693" s="14" t="str">
        <f t="shared" si="133"/>
        <v/>
      </c>
      <c r="I693" s="14" t="str">
        <f t="shared" si="134"/>
        <v/>
      </c>
      <c r="J693" s="2"/>
      <c r="K693" s="15"/>
      <c r="L693" s="24" t="str">
        <f t="shared" si="139"/>
        <v/>
      </c>
      <c r="M693" s="15" t="str">
        <f t="shared" si="135"/>
        <v/>
      </c>
      <c r="N693" s="24" t="str">
        <f t="shared" si="140"/>
        <v/>
      </c>
      <c r="O693" s="15" t="str">
        <f t="shared" si="141"/>
        <v/>
      </c>
    </row>
    <row r="694" spans="2:15" x14ac:dyDescent="0.3">
      <c r="B694" s="3" t="str">
        <f t="shared" si="136"/>
        <v/>
      </c>
      <c r="C694" s="10" t="str">
        <f t="shared" si="137"/>
        <v/>
      </c>
      <c r="D694" s="14" t="str">
        <f t="shared" si="138"/>
        <v/>
      </c>
      <c r="E694" s="14" t="str">
        <f t="shared" si="130"/>
        <v/>
      </c>
      <c r="F694" s="14" t="str">
        <f t="shared" si="131"/>
        <v/>
      </c>
      <c r="G694" s="14" t="str">
        <f t="shared" si="132"/>
        <v/>
      </c>
      <c r="H694" s="14" t="str">
        <f t="shared" si="133"/>
        <v/>
      </c>
      <c r="I694" s="14" t="str">
        <f t="shared" si="134"/>
        <v/>
      </c>
      <c r="J694" s="2"/>
      <c r="K694" s="15"/>
      <c r="L694" s="24" t="str">
        <f t="shared" si="139"/>
        <v/>
      </c>
      <c r="M694" s="15" t="str">
        <f t="shared" si="135"/>
        <v/>
      </c>
      <c r="N694" s="24" t="str">
        <f t="shared" si="140"/>
        <v/>
      </c>
      <c r="O694" s="15" t="str">
        <f t="shared" si="141"/>
        <v/>
      </c>
    </row>
    <row r="695" spans="2:15" x14ac:dyDescent="0.3">
      <c r="B695" s="3" t="str">
        <f t="shared" si="136"/>
        <v/>
      </c>
      <c r="C695" s="10" t="str">
        <f t="shared" si="137"/>
        <v/>
      </c>
      <c r="D695" s="14" t="str">
        <f t="shared" si="138"/>
        <v/>
      </c>
      <c r="E695" s="14" t="str">
        <f t="shared" si="130"/>
        <v/>
      </c>
      <c r="F695" s="14" t="str">
        <f t="shared" si="131"/>
        <v/>
      </c>
      <c r="G695" s="14" t="str">
        <f t="shared" si="132"/>
        <v/>
      </c>
      <c r="H695" s="14" t="str">
        <f t="shared" si="133"/>
        <v/>
      </c>
      <c r="I695" s="14" t="str">
        <f t="shared" si="134"/>
        <v/>
      </c>
      <c r="J695" s="2"/>
      <c r="K695" s="15"/>
      <c r="L695" s="24" t="str">
        <f t="shared" si="139"/>
        <v/>
      </c>
      <c r="M695" s="15" t="str">
        <f t="shared" si="135"/>
        <v/>
      </c>
      <c r="N695" s="24" t="str">
        <f t="shared" si="140"/>
        <v/>
      </c>
      <c r="O695" s="15" t="str">
        <f t="shared" si="141"/>
        <v/>
      </c>
    </row>
    <row r="696" spans="2:15" x14ac:dyDescent="0.3">
      <c r="B696" s="3" t="str">
        <f t="shared" si="136"/>
        <v/>
      </c>
      <c r="C696" s="10" t="str">
        <f t="shared" si="137"/>
        <v/>
      </c>
      <c r="D696" s="14" t="str">
        <f t="shared" si="138"/>
        <v/>
      </c>
      <c r="E696" s="14" t="str">
        <f t="shared" si="130"/>
        <v/>
      </c>
      <c r="F696" s="14" t="str">
        <f t="shared" si="131"/>
        <v/>
      </c>
      <c r="G696" s="14" t="str">
        <f t="shared" si="132"/>
        <v/>
      </c>
      <c r="H696" s="14" t="str">
        <f t="shared" si="133"/>
        <v/>
      </c>
      <c r="I696" s="14" t="str">
        <f t="shared" si="134"/>
        <v/>
      </c>
      <c r="J696" s="2"/>
      <c r="K696" s="15"/>
      <c r="L696" s="24" t="str">
        <f t="shared" si="139"/>
        <v/>
      </c>
      <c r="M696" s="15" t="str">
        <f t="shared" si="135"/>
        <v/>
      </c>
      <c r="N696" s="24" t="str">
        <f t="shared" si="140"/>
        <v/>
      </c>
      <c r="O696" s="15" t="str">
        <f t="shared" si="141"/>
        <v/>
      </c>
    </row>
    <row r="697" spans="2:15" x14ac:dyDescent="0.3">
      <c r="B697" s="3" t="str">
        <f t="shared" si="136"/>
        <v/>
      </c>
      <c r="C697" s="10" t="str">
        <f t="shared" si="137"/>
        <v/>
      </c>
      <c r="D697" s="14" t="str">
        <f t="shared" si="138"/>
        <v/>
      </c>
      <c r="E697" s="14" t="str">
        <f t="shared" si="130"/>
        <v/>
      </c>
      <c r="F697" s="14" t="str">
        <f t="shared" si="131"/>
        <v/>
      </c>
      <c r="G697" s="14" t="str">
        <f t="shared" si="132"/>
        <v/>
      </c>
      <c r="H697" s="14" t="str">
        <f t="shared" si="133"/>
        <v/>
      </c>
      <c r="I697" s="14" t="str">
        <f t="shared" si="134"/>
        <v/>
      </c>
      <c r="J697" s="2"/>
      <c r="K697" s="15"/>
      <c r="L697" s="24" t="str">
        <f t="shared" si="139"/>
        <v/>
      </c>
      <c r="M697" s="15" t="str">
        <f t="shared" si="135"/>
        <v/>
      </c>
      <c r="N697" s="24" t="str">
        <f t="shared" si="140"/>
        <v/>
      </c>
      <c r="O697" s="15" t="str">
        <f t="shared" si="141"/>
        <v/>
      </c>
    </row>
    <row r="698" spans="2:15" x14ac:dyDescent="0.3">
      <c r="B698" s="3" t="str">
        <f t="shared" si="136"/>
        <v/>
      </c>
      <c r="C698" s="10" t="str">
        <f t="shared" si="137"/>
        <v/>
      </c>
      <c r="D698" s="14" t="str">
        <f t="shared" si="138"/>
        <v/>
      </c>
      <c r="E698" s="14" t="str">
        <f t="shared" si="130"/>
        <v/>
      </c>
      <c r="F698" s="14" t="str">
        <f t="shared" si="131"/>
        <v/>
      </c>
      <c r="G698" s="14" t="str">
        <f t="shared" si="132"/>
        <v/>
      </c>
      <c r="H698" s="14" t="str">
        <f t="shared" si="133"/>
        <v/>
      </c>
      <c r="I698" s="14" t="str">
        <f t="shared" si="134"/>
        <v/>
      </c>
      <c r="J698" s="2"/>
      <c r="K698" s="15"/>
      <c r="L698" s="24" t="str">
        <f t="shared" si="139"/>
        <v/>
      </c>
      <c r="M698" s="15" t="str">
        <f t="shared" si="135"/>
        <v/>
      </c>
      <c r="N698" s="24" t="str">
        <f t="shared" si="140"/>
        <v/>
      </c>
      <c r="O698" s="15" t="str">
        <f t="shared" si="141"/>
        <v/>
      </c>
    </row>
    <row r="699" spans="2:15" x14ac:dyDescent="0.3">
      <c r="B699" s="3" t="str">
        <f t="shared" si="136"/>
        <v/>
      </c>
      <c r="C699" s="10" t="str">
        <f t="shared" si="137"/>
        <v/>
      </c>
      <c r="D699" s="14" t="str">
        <f t="shared" si="138"/>
        <v/>
      </c>
      <c r="E699" s="14" t="str">
        <f t="shared" si="130"/>
        <v/>
      </c>
      <c r="F699" s="14" t="str">
        <f t="shared" si="131"/>
        <v/>
      </c>
      <c r="G699" s="14" t="str">
        <f t="shared" si="132"/>
        <v/>
      </c>
      <c r="H699" s="14" t="str">
        <f t="shared" si="133"/>
        <v/>
      </c>
      <c r="I699" s="14" t="str">
        <f t="shared" si="134"/>
        <v/>
      </c>
      <c r="J699" s="2"/>
      <c r="K699" s="15"/>
      <c r="L699" s="24" t="str">
        <f t="shared" si="139"/>
        <v/>
      </c>
      <c r="M699" s="15" t="str">
        <f t="shared" si="135"/>
        <v/>
      </c>
      <c r="N699" s="24" t="str">
        <f t="shared" si="140"/>
        <v/>
      </c>
      <c r="O699" s="15" t="str">
        <f t="shared" si="141"/>
        <v/>
      </c>
    </row>
    <row r="700" spans="2:15" x14ac:dyDescent="0.3">
      <c r="B700" s="3" t="str">
        <f t="shared" si="136"/>
        <v/>
      </c>
      <c r="C700" s="10" t="str">
        <f t="shared" si="137"/>
        <v/>
      </c>
      <c r="D700" s="14" t="str">
        <f t="shared" si="138"/>
        <v/>
      </c>
      <c r="E700" s="14" t="str">
        <f t="shared" si="130"/>
        <v/>
      </c>
      <c r="F700" s="14" t="str">
        <f t="shared" si="131"/>
        <v/>
      </c>
      <c r="G700" s="14" t="str">
        <f t="shared" si="132"/>
        <v/>
      </c>
      <c r="H700" s="14" t="str">
        <f t="shared" si="133"/>
        <v/>
      </c>
      <c r="I700" s="14" t="str">
        <f t="shared" si="134"/>
        <v/>
      </c>
      <c r="J700" s="2"/>
      <c r="K700" s="15"/>
      <c r="L700" s="24" t="str">
        <f t="shared" si="139"/>
        <v/>
      </c>
      <c r="M700" s="15" t="str">
        <f t="shared" si="135"/>
        <v/>
      </c>
      <c r="N700" s="24" t="str">
        <f t="shared" si="140"/>
        <v/>
      </c>
      <c r="O700" s="15" t="str">
        <f t="shared" si="141"/>
        <v/>
      </c>
    </row>
    <row r="701" spans="2:15" x14ac:dyDescent="0.3">
      <c r="B701" s="3" t="str">
        <f t="shared" si="136"/>
        <v/>
      </c>
      <c r="C701" s="10" t="str">
        <f t="shared" si="137"/>
        <v/>
      </c>
      <c r="D701" s="14" t="str">
        <f t="shared" si="138"/>
        <v/>
      </c>
      <c r="E701" s="14" t="str">
        <f t="shared" si="130"/>
        <v/>
      </c>
      <c r="F701" s="14" t="str">
        <f t="shared" si="131"/>
        <v/>
      </c>
      <c r="G701" s="14" t="str">
        <f t="shared" si="132"/>
        <v/>
      </c>
      <c r="H701" s="14" t="str">
        <f t="shared" si="133"/>
        <v/>
      </c>
      <c r="I701" s="14" t="str">
        <f t="shared" si="134"/>
        <v/>
      </c>
      <c r="J701" s="2"/>
      <c r="K701" s="15"/>
      <c r="L701" s="24" t="str">
        <f t="shared" si="139"/>
        <v/>
      </c>
      <c r="M701" s="15" t="str">
        <f t="shared" si="135"/>
        <v/>
      </c>
      <c r="N701" s="24" t="str">
        <f t="shared" si="140"/>
        <v/>
      </c>
      <c r="O701" s="15" t="str">
        <f t="shared" si="141"/>
        <v/>
      </c>
    </row>
    <row r="702" spans="2:15" x14ac:dyDescent="0.3">
      <c r="B702" s="3" t="str">
        <f t="shared" si="136"/>
        <v/>
      </c>
      <c r="C702" s="10" t="str">
        <f t="shared" si="137"/>
        <v/>
      </c>
      <c r="D702" s="14" t="str">
        <f t="shared" si="138"/>
        <v/>
      </c>
      <c r="E702" s="14" t="str">
        <f t="shared" si="130"/>
        <v/>
      </c>
      <c r="F702" s="14" t="str">
        <f t="shared" si="131"/>
        <v/>
      </c>
      <c r="G702" s="14" t="str">
        <f t="shared" si="132"/>
        <v/>
      </c>
      <c r="H702" s="14" t="str">
        <f t="shared" si="133"/>
        <v/>
      </c>
      <c r="I702" s="14" t="str">
        <f t="shared" si="134"/>
        <v/>
      </c>
      <c r="J702" s="2"/>
      <c r="K702" s="15"/>
      <c r="L702" s="24" t="str">
        <f t="shared" si="139"/>
        <v/>
      </c>
      <c r="M702" s="15" t="str">
        <f t="shared" si="135"/>
        <v/>
      </c>
      <c r="N702" s="24" t="str">
        <f t="shared" si="140"/>
        <v/>
      </c>
      <c r="O702" s="15" t="str">
        <f t="shared" si="141"/>
        <v/>
      </c>
    </row>
    <row r="703" spans="2:15" x14ac:dyDescent="0.3">
      <c r="B703" s="3" t="str">
        <f t="shared" si="136"/>
        <v/>
      </c>
      <c r="C703" s="10" t="str">
        <f t="shared" si="137"/>
        <v/>
      </c>
      <c r="D703" s="14" t="str">
        <f t="shared" si="138"/>
        <v/>
      </c>
      <c r="E703" s="14" t="str">
        <f t="shared" si="130"/>
        <v/>
      </c>
      <c r="F703" s="14" t="str">
        <f t="shared" si="131"/>
        <v/>
      </c>
      <c r="G703" s="14" t="str">
        <f t="shared" si="132"/>
        <v/>
      </c>
      <c r="H703" s="14" t="str">
        <f t="shared" si="133"/>
        <v/>
      </c>
      <c r="I703" s="14" t="str">
        <f t="shared" si="134"/>
        <v/>
      </c>
      <c r="J703" s="2"/>
      <c r="K703" s="15"/>
      <c r="L703" s="24" t="str">
        <f t="shared" si="139"/>
        <v/>
      </c>
      <c r="M703" s="15" t="str">
        <f t="shared" si="135"/>
        <v/>
      </c>
      <c r="N703" s="24" t="str">
        <f t="shared" si="140"/>
        <v/>
      </c>
      <c r="O703" s="15" t="str">
        <f t="shared" si="141"/>
        <v/>
      </c>
    </row>
    <row r="704" spans="2:15" x14ac:dyDescent="0.3">
      <c r="B704" s="3" t="str">
        <f t="shared" si="136"/>
        <v/>
      </c>
      <c r="C704" s="10" t="str">
        <f t="shared" si="137"/>
        <v/>
      </c>
      <c r="D704" s="14" t="str">
        <f t="shared" si="138"/>
        <v/>
      </c>
      <c r="E704" s="14" t="str">
        <f t="shared" si="130"/>
        <v/>
      </c>
      <c r="F704" s="14" t="str">
        <f t="shared" si="131"/>
        <v/>
      </c>
      <c r="G704" s="14" t="str">
        <f t="shared" si="132"/>
        <v/>
      </c>
      <c r="H704" s="14" t="str">
        <f t="shared" si="133"/>
        <v/>
      </c>
      <c r="I704" s="14" t="str">
        <f t="shared" si="134"/>
        <v/>
      </c>
      <c r="J704" s="2"/>
      <c r="K704" s="15"/>
      <c r="L704" s="24" t="str">
        <f t="shared" si="139"/>
        <v/>
      </c>
      <c r="M704" s="15" t="str">
        <f t="shared" si="135"/>
        <v/>
      </c>
      <c r="N704" s="24" t="str">
        <f t="shared" si="140"/>
        <v/>
      </c>
      <c r="O704" s="15" t="str">
        <f t="shared" si="141"/>
        <v/>
      </c>
    </row>
    <row r="705" spans="2:15" x14ac:dyDescent="0.3">
      <c r="B705" s="3" t="str">
        <f t="shared" si="136"/>
        <v/>
      </c>
      <c r="C705" s="10" t="str">
        <f t="shared" si="137"/>
        <v/>
      </c>
      <c r="D705" s="14" t="str">
        <f t="shared" si="138"/>
        <v/>
      </c>
      <c r="E705" s="14" t="str">
        <f t="shared" si="130"/>
        <v/>
      </c>
      <c r="F705" s="14" t="str">
        <f t="shared" si="131"/>
        <v/>
      </c>
      <c r="G705" s="14" t="str">
        <f t="shared" si="132"/>
        <v/>
      </c>
      <c r="H705" s="14" t="str">
        <f t="shared" si="133"/>
        <v/>
      </c>
      <c r="I705" s="14" t="str">
        <f t="shared" si="134"/>
        <v/>
      </c>
      <c r="J705" s="2"/>
      <c r="K705" s="15"/>
      <c r="L705" s="24" t="str">
        <f t="shared" si="139"/>
        <v/>
      </c>
      <c r="M705" s="15" t="str">
        <f t="shared" si="135"/>
        <v/>
      </c>
      <c r="N705" s="24" t="str">
        <f t="shared" si="140"/>
        <v/>
      </c>
      <c r="O705" s="15" t="str">
        <f t="shared" si="141"/>
        <v/>
      </c>
    </row>
    <row r="706" spans="2:15" x14ac:dyDescent="0.3">
      <c r="B706" s="3" t="str">
        <f t="shared" si="136"/>
        <v/>
      </c>
      <c r="C706" s="10" t="str">
        <f t="shared" si="137"/>
        <v/>
      </c>
      <c r="D706" s="14" t="str">
        <f t="shared" si="138"/>
        <v/>
      </c>
      <c r="E706" s="14" t="str">
        <f t="shared" si="130"/>
        <v/>
      </c>
      <c r="F706" s="14" t="str">
        <f t="shared" si="131"/>
        <v/>
      </c>
      <c r="G706" s="14" t="str">
        <f t="shared" si="132"/>
        <v/>
      </c>
      <c r="H706" s="14" t="str">
        <f t="shared" si="133"/>
        <v/>
      </c>
      <c r="I706" s="14" t="str">
        <f t="shared" si="134"/>
        <v/>
      </c>
      <c r="J706" s="2"/>
      <c r="K706" s="15"/>
      <c r="L706" s="24" t="str">
        <f t="shared" si="139"/>
        <v/>
      </c>
      <c r="M706" s="15" t="str">
        <f t="shared" si="135"/>
        <v/>
      </c>
      <c r="N706" s="24" t="str">
        <f t="shared" si="140"/>
        <v/>
      </c>
      <c r="O706" s="15" t="str">
        <f t="shared" si="141"/>
        <v/>
      </c>
    </row>
    <row r="707" spans="2:15" x14ac:dyDescent="0.3">
      <c r="B707" s="3" t="str">
        <f t="shared" si="136"/>
        <v/>
      </c>
      <c r="C707" s="10" t="str">
        <f t="shared" si="137"/>
        <v/>
      </c>
      <c r="D707" s="14" t="str">
        <f t="shared" si="138"/>
        <v/>
      </c>
      <c r="E707" s="14" t="str">
        <f t="shared" si="130"/>
        <v/>
      </c>
      <c r="F707" s="14" t="str">
        <f t="shared" si="131"/>
        <v/>
      </c>
      <c r="G707" s="14" t="str">
        <f t="shared" si="132"/>
        <v/>
      </c>
      <c r="H707" s="14" t="str">
        <f t="shared" si="133"/>
        <v/>
      </c>
      <c r="I707" s="14" t="str">
        <f t="shared" si="134"/>
        <v/>
      </c>
      <c r="J707" s="2"/>
      <c r="K707" s="15"/>
      <c r="L707" s="24" t="str">
        <f t="shared" si="139"/>
        <v/>
      </c>
      <c r="M707" s="15" t="str">
        <f t="shared" si="135"/>
        <v/>
      </c>
      <c r="N707" s="24" t="str">
        <f t="shared" si="140"/>
        <v/>
      </c>
      <c r="O707" s="15" t="str">
        <f t="shared" si="141"/>
        <v/>
      </c>
    </row>
    <row r="708" spans="2:15" x14ac:dyDescent="0.3">
      <c r="B708" s="3" t="str">
        <f t="shared" si="136"/>
        <v/>
      </c>
      <c r="C708" s="10" t="str">
        <f t="shared" si="137"/>
        <v/>
      </c>
      <c r="D708" s="14" t="str">
        <f t="shared" si="138"/>
        <v/>
      </c>
      <c r="E708" s="14" t="str">
        <f t="shared" si="130"/>
        <v/>
      </c>
      <c r="F708" s="14" t="str">
        <f t="shared" si="131"/>
        <v/>
      </c>
      <c r="G708" s="14" t="str">
        <f t="shared" si="132"/>
        <v/>
      </c>
      <c r="H708" s="14" t="str">
        <f t="shared" si="133"/>
        <v/>
      </c>
      <c r="I708" s="14" t="str">
        <f t="shared" si="134"/>
        <v/>
      </c>
      <c r="J708" s="2"/>
      <c r="K708" s="15"/>
      <c r="L708" s="24" t="str">
        <f t="shared" si="139"/>
        <v/>
      </c>
      <c r="M708" s="15" t="str">
        <f t="shared" si="135"/>
        <v/>
      </c>
      <c r="N708" s="24" t="str">
        <f t="shared" si="140"/>
        <v/>
      </c>
      <c r="O708" s="15" t="str">
        <f t="shared" si="141"/>
        <v/>
      </c>
    </row>
    <row r="709" spans="2:15" x14ac:dyDescent="0.3">
      <c r="B709" s="3" t="str">
        <f t="shared" si="136"/>
        <v/>
      </c>
      <c r="C709" s="10" t="str">
        <f t="shared" si="137"/>
        <v/>
      </c>
      <c r="D709" s="14" t="str">
        <f t="shared" si="138"/>
        <v/>
      </c>
      <c r="E709" s="14" t="str">
        <f t="shared" si="130"/>
        <v/>
      </c>
      <c r="F709" s="14" t="str">
        <f t="shared" si="131"/>
        <v/>
      </c>
      <c r="G709" s="14" t="str">
        <f t="shared" si="132"/>
        <v/>
      </c>
      <c r="H709" s="14" t="str">
        <f t="shared" si="133"/>
        <v/>
      </c>
      <c r="I709" s="14" t="str">
        <f t="shared" si="134"/>
        <v/>
      </c>
      <c r="J709" s="2"/>
      <c r="K709" s="15"/>
      <c r="L709" s="24" t="str">
        <f t="shared" si="139"/>
        <v/>
      </c>
      <c r="M709" s="15" t="str">
        <f t="shared" si="135"/>
        <v/>
      </c>
      <c r="N709" s="24" t="str">
        <f t="shared" si="140"/>
        <v/>
      </c>
      <c r="O709" s="15" t="str">
        <f t="shared" si="141"/>
        <v/>
      </c>
    </row>
    <row r="710" spans="2:15" x14ac:dyDescent="0.3">
      <c r="B710" s="3" t="str">
        <f t="shared" si="136"/>
        <v/>
      </c>
      <c r="C710" s="10" t="str">
        <f t="shared" si="137"/>
        <v/>
      </c>
      <c r="D710" s="14" t="str">
        <f t="shared" si="138"/>
        <v/>
      </c>
      <c r="E710" s="14" t="str">
        <f t="shared" si="130"/>
        <v/>
      </c>
      <c r="F710" s="14" t="str">
        <f t="shared" si="131"/>
        <v/>
      </c>
      <c r="G710" s="14" t="str">
        <f t="shared" si="132"/>
        <v/>
      </c>
      <c r="H710" s="14" t="str">
        <f t="shared" si="133"/>
        <v/>
      </c>
      <c r="I710" s="14" t="str">
        <f t="shared" si="134"/>
        <v/>
      </c>
      <c r="J710" s="2"/>
      <c r="K710" s="15"/>
      <c r="L710" s="24" t="str">
        <f t="shared" si="139"/>
        <v/>
      </c>
      <c r="M710" s="15" t="str">
        <f t="shared" si="135"/>
        <v/>
      </c>
      <c r="N710" s="24" t="str">
        <f t="shared" si="140"/>
        <v/>
      </c>
      <c r="O710" s="15" t="str">
        <f t="shared" si="141"/>
        <v/>
      </c>
    </row>
    <row r="711" spans="2:15" x14ac:dyDescent="0.3">
      <c r="B711" s="3" t="str">
        <f t="shared" si="136"/>
        <v/>
      </c>
      <c r="C711" s="10" t="str">
        <f t="shared" si="137"/>
        <v/>
      </c>
      <c r="D711" s="14" t="str">
        <f t="shared" si="138"/>
        <v/>
      </c>
      <c r="E711" s="14" t="str">
        <f t="shared" si="130"/>
        <v/>
      </c>
      <c r="F711" s="14" t="str">
        <f t="shared" si="131"/>
        <v/>
      </c>
      <c r="G711" s="14" t="str">
        <f t="shared" si="132"/>
        <v/>
      </c>
      <c r="H711" s="14" t="str">
        <f t="shared" si="133"/>
        <v/>
      </c>
      <c r="I711" s="14" t="str">
        <f t="shared" si="134"/>
        <v/>
      </c>
      <c r="J711" s="2"/>
      <c r="K711" s="15"/>
      <c r="L711" s="24" t="str">
        <f t="shared" si="139"/>
        <v/>
      </c>
      <c r="M711" s="15" t="str">
        <f t="shared" si="135"/>
        <v/>
      </c>
      <c r="N711" s="24" t="str">
        <f t="shared" si="140"/>
        <v/>
      </c>
      <c r="O711" s="15" t="str">
        <f t="shared" si="141"/>
        <v/>
      </c>
    </row>
    <row r="712" spans="2:15" x14ac:dyDescent="0.3">
      <c r="B712" s="3" t="str">
        <f t="shared" si="136"/>
        <v/>
      </c>
      <c r="C712" s="10" t="str">
        <f t="shared" si="137"/>
        <v/>
      </c>
      <c r="D712" s="14" t="str">
        <f t="shared" si="138"/>
        <v/>
      </c>
      <c r="E712" s="14" t="str">
        <f t="shared" si="130"/>
        <v/>
      </c>
      <c r="F712" s="14" t="str">
        <f t="shared" si="131"/>
        <v/>
      </c>
      <c r="G712" s="14" t="str">
        <f t="shared" si="132"/>
        <v/>
      </c>
      <c r="H712" s="14" t="str">
        <f t="shared" si="133"/>
        <v/>
      </c>
      <c r="I712" s="14" t="str">
        <f t="shared" si="134"/>
        <v/>
      </c>
      <c r="J712" s="2"/>
      <c r="K712" s="15"/>
      <c r="L712" s="24" t="str">
        <f t="shared" si="139"/>
        <v/>
      </c>
      <c r="M712" s="15" t="str">
        <f t="shared" si="135"/>
        <v/>
      </c>
      <c r="N712" s="24" t="str">
        <f t="shared" si="140"/>
        <v/>
      </c>
      <c r="O712" s="15" t="str">
        <f t="shared" si="141"/>
        <v/>
      </c>
    </row>
    <row r="713" spans="2:15" x14ac:dyDescent="0.3">
      <c r="B713" s="3" t="str">
        <f t="shared" si="136"/>
        <v/>
      </c>
      <c r="C713" s="10" t="str">
        <f t="shared" si="137"/>
        <v/>
      </c>
      <c r="D713" s="14" t="str">
        <f t="shared" si="138"/>
        <v/>
      </c>
      <c r="E713" s="14" t="str">
        <f t="shared" si="130"/>
        <v/>
      </c>
      <c r="F713" s="14" t="str">
        <f t="shared" si="131"/>
        <v/>
      </c>
      <c r="G713" s="14" t="str">
        <f t="shared" si="132"/>
        <v/>
      </c>
      <c r="H713" s="14" t="str">
        <f t="shared" si="133"/>
        <v/>
      </c>
      <c r="I713" s="14" t="str">
        <f t="shared" si="134"/>
        <v/>
      </c>
      <c r="J713" s="2"/>
      <c r="K713" s="15"/>
      <c r="L713" s="24" t="str">
        <f t="shared" si="139"/>
        <v/>
      </c>
      <c r="M713" s="15" t="str">
        <f t="shared" si="135"/>
        <v/>
      </c>
      <c r="N713" s="24" t="str">
        <f t="shared" si="140"/>
        <v/>
      </c>
      <c r="O713" s="15" t="str">
        <f t="shared" si="141"/>
        <v/>
      </c>
    </row>
    <row r="714" spans="2:15" x14ac:dyDescent="0.3">
      <c r="B714" s="3" t="str">
        <f t="shared" si="136"/>
        <v/>
      </c>
      <c r="C714" s="10" t="str">
        <f t="shared" si="137"/>
        <v/>
      </c>
      <c r="D714" s="14" t="str">
        <f t="shared" si="138"/>
        <v/>
      </c>
      <c r="E714" s="14" t="str">
        <f t="shared" si="130"/>
        <v/>
      </c>
      <c r="F714" s="14" t="str">
        <f t="shared" si="131"/>
        <v/>
      </c>
      <c r="G714" s="14" t="str">
        <f t="shared" si="132"/>
        <v/>
      </c>
      <c r="H714" s="14" t="str">
        <f t="shared" si="133"/>
        <v/>
      </c>
      <c r="I714" s="14" t="str">
        <f t="shared" si="134"/>
        <v/>
      </c>
      <c r="J714" s="2"/>
      <c r="K714" s="15"/>
      <c r="L714" s="24" t="str">
        <f t="shared" si="139"/>
        <v/>
      </c>
      <c r="M714" s="15" t="str">
        <f t="shared" si="135"/>
        <v/>
      </c>
      <c r="N714" s="24" t="str">
        <f t="shared" si="140"/>
        <v/>
      </c>
      <c r="O714" s="15" t="str">
        <f t="shared" si="141"/>
        <v/>
      </c>
    </row>
    <row r="715" spans="2:15" x14ac:dyDescent="0.3">
      <c r="B715" s="3" t="str">
        <f t="shared" si="136"/>
        <v/>
      </c>
      <c r="C715" s="10" t="str">
        <f t="shared" si="137"/>
        <v/>
      </c>
      <c r="D715" s="14" t="str">
        <f t="shared" si="138"/>
        <v/>
      </c>
      <c r="E715" s="14" t="str">
        <f t="shared" si="130"/>
        <v/>
      </c>
      <c r="F715" s="14" t="str">
        <f t="shared" si="131"/>
        <v/>
      </c>
      <c r="G715" s="14" t="str">
        <f t="shared" si="132"/>
        <v/>
      </c>
      <c r="H715" s="14" t="str">
        <f t="shared" si="133"/>
        <v/>
      </c>
      <c r="I715" s="14" t="str">
        <f t="shared" si="134"/>
        <v/>
      </c>
      <c r="J715" s="2"/>
      <c r="K715" s="15"/>
      <c r="L715" s="24" t="str">
        <f t="shared" si="139"/>
        <v/>
      </c>
      <c r="M715" s="15" t="str">
        <f t="shared" si="135"/>
        <v/>
      </c>
      <c r="N715" s="24" t="str">
        <f t="shared" si="140"/>
        <v/>
      </c>
      <c r="O715" s="15" t="str">
        <f t="shared" si="141"/>
        <v/>
      </c>
    </row>
    <row r="716" spans="2:15" x14ac:dyDescent="0.3">
      <c r="B716" s="3" t="str">
        <f t="shared" si="136"/>
        <v/>
      </c>
      <c r="C716" s="10" t="str">
        <f t="shared" si="137"/>
        <v/>
      </c>
      <c r="D716" s="14" t="str">
        <f t="shared" si="138"/>
        <v/>
      </c>
      <c r="E716" s="14" t="str">
        <f t="shared" si="130"/>
        <v/>
      </c>
      <c r="F716" s="14" t="str">
        <f t="shared" si="131"/>
        <v/>
      </c>
      <c r="G716" s="14" t="str">
        <f t="shared" si="132"/>
        <v/>
      </c>
      <c r="H716" s="14" t="str">
        <f t="shared" si="133"/>
        <v/>
      </c>
      <c r="I716" s="14" t="str">
        <f t="shared" si="134"/>
        <v/>
      </c>
      <c r="J716" s="2"/>
      <c r="K716" s="15"/>
      <c r="L716" s="24" t="str">
        <f t="shared" si="139"/>
        <v/>
      </c>
      <c r="M716" s="15" t="str">
        <f t="shared" si="135"/>
        <v/>
      </c>
      <c r="N716" s="24" t="str">
        <f t="shared" si="140"/>
        <v/>
      </c>
      <c r="O716" s="15" t="str">
        <f t="shared" si="141"/>
        <v/>
      </c>
    </row>
    <row r="717" spans="2:15" x14ac:dyDescent="0.3">
      <c r="B717" s="3" t="str">
        <f t="shared" si="136"/>
        <v/>
      </c>
      <c r="C717" s="10" t="str">
        <f t="shared" si="137"/>
        <v/>
      </c>
      <c r="D717" s="14" t="str">
        <f t="shared" si="138"/>
        <v/>
      </c>
      <c r="E717" s="14" t="str">
        <f t="shared" si="130"/>
        <v/>
      </c>
      <c r="F717" s="14" t="str">
        <f t="shared" si="131"/>
        <v/>
      </c>
      <c r="G717" s="14" t="str">
        <f t="shared" si="132"/>
        <v/>
      </c>
      <c r="H717" s="14" t="str">
        <f t="shared" si="133"/>
        <v/>
      </c>
      <c r="I717" s="14" t="str">
        <f t="shared" si="134"/>
        <v/>
      </c>
      <c r="J717" s="2"/>
      <c r="K717" s="15"/>
      <c r="L717" s="24" t="str">
        <f t="shared" si="139"/>
        <v/>
      </c>
      <c r="M717" s="15" t="str">
        <f t="shared" si="135"/>
        <v/>
      </c>
      <c r="N717" s="24" t="str">
        <f t="shared" si="140"/>
        <v/>
      </c>
      <c r="O717" s="15" t="str">
        <f t="shared" si="141"/>
        <v/>
      </c>
    </row>
    <row r="718" spans="2:15" x14ac:dyDescent="0.3">
      <c r="B718" s="3" t="str">
        <f t="shared" si="136"/>
        <v/>
      </c>
      <c r="C718" s="10" t="str">
        <f t="shared" si="137"/>
        <v/>
      </c>
      <c r="D718" s="14" t="str">
        <f t="shared" si="138"/>
        <v/>
      </c>
      <c r="E718" s="14" t="str">
        <f t="shared" si="130"/>
        <v/>
      </c>
      <c r="F718" s="14" t="str">
        <f t="shared" si="131"/>
        <v/>
      </c>
      <c r="G718" s="14" t="str">
        <f t="shared" si="132"/>
        <v/>
      </c>
      <c r="H718" s="14" t="str">
        <f t="shared" si="133"/>
        <v/>
      </c>
      <c r="I718" s="14" t="str">
        <f t="shared" si="134"/>
        <v/>
      </c>
      <c r="J718" s="2"/>
      <c r="K718" s="15"/>
      <c r="L718" s="24" t="str">
        <f t="shared" si="139"/>
        <v/>
      </c>
      <c r="M718" s="15" t="str">
        <f t="shared" si="135"/>
        <v/>
      </c>
      <c r="N718" s="24" t="str">
        <f t="shared" si="140"/>
        <v/>
      </c>
      <c r="O718" s="15" t="str">
        <f t="shared" si="141"/>
        <v/>
      </c>
    </row>
    <row r="719" spans="2:15" x14ac:dyDescent="0.3">
      <c r="B719" s="3" t="str">
        <f t="shared" si="136"/>
        <v/>
      </c>
      <c r="C719" s="10" t="str">
        <f t="shared" si="137"/>
        <v/>
      </c>
      <c r="D719" s="14" t="str">
        <f t="shared" si="138"/>
        <v/>
      </c>
      <c r="E719" s="14" t="str">
        <f t="shared" si="130"/>
        <v/>
      </c>
      <c r="F719" s="14" t="str">
        <f t="shared" si="131"/>
        <v/>
      </c>
      <c r="G719" s="14" t="str">
        <f t="shared" si="132"/>
        <v/>
      </c>
      <c r="H719" s="14" t="str">
        <f t="shared" si="133"/>
        <v/>
      </c>
      <c r="I719" s="14" t="str">
        <f t="shared" si="134"/>
        <v/>
      </c>
      <c r="J719" s="2"/>
      <c r="K719" s="15"/>
      <c r="L719" s="24" t="str">
        <f t="shared" si="139"/>
        <v/>
      </c>
      <c r="M719" s="15" t="str">
        <f t="shared" si="135"/>
        <v/>
      </c>
      <c r="N719" s="24" t="str">
        <f t="shared" si="140"/>
        <v/>
      </c>
      <c r="O719" s="15" t="str">
        <f t="shared" si="141"/>
        <v/>
      </c>
    </row>
    <row r="720" spans="2:15" x14ac:dyDescent="0.3">
      <c r="B720" s="3" t="str">
        <f t="shared" si="136"/>
        <v/>
      </c>
      <c r="C720" s="10" t="str">
        <f t="shared" si="137"/>
        <v/>
      </c>
      <c r="D720" s="14" t="str">
        <f t="shared" si="138"/>
        <v/>
      </c>
      <c r="E720" s="14" t="str">
        <f t="shared" si="130"/>
        <v/>
      </c>
      <c r="F720" s="14" t="str">
        <f t="shared" si="131"/>
        <v/>
      </c>
      <c r="G720" s="14" t="str">
        <f t="shared" si="132"/>
        <v/>
      </c>
      <c r="H720" s="14" t="str">
        <f t="shared" si="133"/>
        <v/>
      </c>
      <c r="I720" s="14" t="str">
        <f t="shared" si="134"/>
        <v/>
      </c>
      <c r="J720" s="2"/>
      <c r="K720" s="15"/>
      <c r="L720" s="24" t="str">
        <f t="shared" si="139"/>
        <v/>
      </c>
      <c r="M720" s="15" t="str">
        <f t="shared" si="135"/>
        <v/>
      </c>
      <c r="N720" s="24" t="str">
        <f t="shared" si="140"/>
        <v/>
      </c>
      <c r="O720" s="15" t="str">
        <f t="shared" si="141"/>
        <v/>
      </c>
    </row>
    <row r="721" spans="2:15" x14ac:dyDescent="0.3">
      <c r="B721" s="3" t="str">
        <f t="shared" si="136"/>
        <v/>
      </c>
      <c r="C721" s="10" t="str">
        <f t="shared" si="137"/>
        <v/>
      </c>
      <c r="D721" s="14" t="str">
        <f t="shared" si="138"/>
        <v/>
      </c>
      <c r="E721" s="14" t="str">
        <f t="shared" si="130"/>
        <v/>
      </c>
      <c r="F721" s="14" t="str">
        <f t="shared" si="131"/>
        <v/>
      </c>
      <c r="G721" s="14" t="str">
        <f t="shared" si="132"/>
        <v/>
      </c>
      <c r="H721" s="14" t="str">
        <f t="shared" si="133"/>
        <v/>
      </c>
      <c r="I721" s="14" t="str">
        <f t="shared" si="134"/>
        <v/>
      </c>
      <c r="J721" s="2"/>
      <c r="K721" s="15"/>
      <c r="L721" s="24" t="str">
        <f t="shared" si="139"/>
        <v/>
      </c>
      <c r="M721" s="15" t="str">
        <f t="shared" si="135"/>
        <v/>
      </c>
      <c r="N721" s="24" t="str">
        <f t="shared" si="140"/>
        <v/>
      </c>
      <c r="O721" s="15" t="str">
        <f t="shared" si="141"/>
        <v/>
      </c>
    </row>
    <row r="722" spans="2:15" x14ac:dyDescent="0.3">
      <c r="B722" s="3" t="str">
        <f t="shared" si="136"/>
        <v/>
      </c>
      <c r="C722" s="10" t="str">
        <f t="shared" si="137"/>
        <v/>
      </c>
      <c r="D722" s="14" t="str">
        <f t="shared" si="138"/>
        <v/>
      </c>
      <c r="E722" s="14" t="str">
        <f t="shared" si="130"/>
        <v/>
      </c>
      <c r="F722" s="14" t="str">
        <f t="shared" si="131"/>
        <v/>
      </c>
      <c r="G722" s="14" t="str">
        <f t="shared" si="132"/>
        <v/>
      </c>
      <c r="H722" s="14" t="str">
        <f t="shared" si="133"/>
        <v/>
      </c>
      <c r="I722" s="14" t="str">
        <f t="shared" si="134"/>
        <v/>
      </c>
      <c r="J722" s="2"/>
      <c r="K722" s="15"/>
      <c r="L722" s="24" t="str">
        <f t="shared" si="139"/>
        <v/>
      </c>
      <c r="M722" s="15" t="str">
        <f t="shared" si="135"/>
        <v/>
      </c>
      <c r="N722" s="24" t="str">
        <f t="shared" si="140"/>
        <v/>
      </c>
      <c r="O722" s="15" t="str">
        <f t="shared" si="141"/>
        <v/>
      </c>
    </row>
    <row r="723" spans="2:15" x14ac:dyDescent="0.3">
      <c r="B723" s="3" t="str">
        <f t="shared" si="136"/>
        <v/>
      </c>
      <c r="C723" s="10" t="str">
        <f t="shared" si="137"/>
        <v/>
      </c>
      <c r="D723" s="14" t="str">
        <f t="shared" si="138"/>
        <v/>
      </c>
      <c r="E723" s="14" t="str">
        <f t="shared" si="130"/>
        <v/>
      </c>
      <c r="F723" s="14" t="str">
        <f t="shared" si="131"/>
        <v/>
      </c>
      <c r="G723" s="14" t="str">
        <f t="shared" si="132"/>
        <v/>
      </c>
      <c r="H723" s="14" t="str">
        <f t="shared" si="133"/>
        <v/>
      </c>
      <c r="I723" s="14" t="str">
        <f t="shared" si="134"/>
        <v/>
      </c>
      <c r="J723" s="2"/>
      <c r="K723" s="15"/>
      <c r="L723" s="24" t="str">
        <f t="shared" si="139"/>
        <v/>
      </c>
      <c r="M723" s="15" t="str">
        <f t="shared" si="135"/>
        <v/>
      </c>
      <c r="N723" s="24" t="str">
        <f t="shared" si="140"/>
        <v/>
      </c>
      <c r="O723" s="15" t="str">
        <f t="shared" si="141"/>
        <v/>
      </c>
    </row>
    <row r="724" spans="2:15" x14ac:dyDescent="0.3">
      <c r="B724" s="3" t="str">
        <f t="shared" si="136"/>
        <v/>
      </c>
      <c r="C724" s="10" t="str">
        <f t="shared" si="137"/>
        <v/>
      </c>
      <c r="D724" s="14" t="str">
        <f t="shared" si="138"/>
        <v/>
      </c>
      <c r="E724" s="14" t="str">
        <f t="shared" ref="E724:E787" si="142">IF(OR(B724="",B724&lt;=0,$D$10=0),"",H724-F724)</f>
        <v/>
      </c>
      <c r="F724" s="14" t="str">
        <f t="shared" ref="F724:F787" si="143">IF(OR(B724="",$D$10=0),"",D724*$D$12/12)</f>
        <v/>
      </c>
      <c r="G724" s="14" t="str">
        <f t="shared" ref="G724:G787" si="144">IF(B724&lt;&gt;"",$D$10*$D$14/12,"")</f>
        <v/>
      </c>
      <c r="H724" s="14" t="str">
        <f t="shared" ref="H724:H787" si="145">IF(OR(B724="",B724&lt;=0,$D$10=0),"",I724-G724)</f>
        <v/>
      </c>
      <c r="I724" s="14" t="str">
        <f t="shared" ref="I724:I787" si="146">IF(OR(B724="",B724&lt;=0,$D$10=0),"",$I$6)</f>
        <v/>
      </c>
      <c r="J724" s="2"/>
      <c r="K724" s="15"/>
      <c r="L724" s="24" t="str">
        <f t="shared" si="139"/>
        <v/>
      </c>
      <c r="M724" s="15" t="str">
        <f t="shared" ref="M724:M787" si="147">IF(OR(B724="",B724&lt;=0,$D$10=0),"",N724/$I$9)</f>
        <v/>
      </c>
      <c r="N724" s="24" t="str">
        <f t="shared" si="140"/>
        <v/>
      </c>
      <c r="O724" s="15" t="str">
        <f t="shared" si="141"/>
        <v/>
      </c>
    </row>
    <row r="725" spans="2:15" x14ac:dyDescent="0.3">
      <c r="B725" s="3" t="str">
        <f t="shared" ref="B725:B788" si="148">IF($D$8&gt;=ROW()-19,ROW()-19,"")</f>
        <v/>
      </c>
      <c r="C725" s="10" t="str">
        <f t="shared" ref="C725:C788" si="149">IF(B725&lt;&gt;"",EDATE(C724,1),"")</f>
        <v/>
      </c>
      <c r="D725" s="14" t="str">
        <f t="shared" ref="D725:D788" si="150">IF(B725="","",IF(E724="","",D724-E724))</f>
        <v/>
      </c>
      <c r="E725" s="14" t="str">
        <f t="shared" si="142"/>
        <v/>
      </c>
      <c r="F725" s="14" t="str">
        <f t="shared" si="143"/>
        <v/>
      </c>
      <c r="G725" s="14" t="str">
        <f t="shared" si="144"/>
        <v/>
      </c>
      <c r="H725" s="14" t="str">
        <f t="shared" si="145"/>
        <v/>
      </c>
      <c r="I725" s="14" t="str">
        <f t="shared" si="146"/>
        <v/>
      </c>
      <c r="J725" s="2"/>
      <c r="K725" s="15"/>
      <c r="L725" s="24" t="str">
        <f t="shared" ref="L725:L788" si="151">IF(OR(C725="",C725&lt;=0,$D$10=0),"",L724+E725)</f>
        <v/>
      </c>
      <c r="M725" s="15" t="str">
        <f t="shared" si="147"/>
        <v/>
      </c>
      <c r="N725" s="24" t="str">
        <f t="shared" ref="N725:N788" si="152">IF(OR(B725="",$D$10=0),"",N724+F725)</f>
        <v/>
      </c>
      <c r="O725" s="15" t="str">
        <f t="shared" ref="O725:O788" si="153">IF(OR(B725="",$D$10=0),"",N725/(L725+N725))</f>
        <v/>
      </c>
    </row>
    <row r="726" spans="2:15" x14ac:dyDescent="0.3">
      <c r="B726" s="3" t="str">
        <f t="shared" si="148"/>
        <v/>
      </c>
      <c r="C726" s="10" t="str">
        <f t="shared" si="149"/>
        <v/>
      </c>
      <c r="D726" s="14" t="str">
        <f t="shared" si="150"/>
        <v/>
      </c>
      <c r="E726" s="14" t="str">
        <f t="shared" si="142"/>
        <v/>
      </c>
      <c r="F726" s="14" t="str">
        <f t="shared" si="143"/>
        <v/>
      </c>
      <c r="G726" s="14" t="str">
        <f t="shared" si="144"/>
        <v/>
      </c>
      <c r="H726" s="14" t="str">
        <f t="shared" si="145"/>
        <v/>
      </c>
      <c r="I726" s="14" t="str">
        <f t="shared" si="146"/>
        <v/>
      </c>
      <c r="J726" s="2"/>
      <c r="K726" s="15"/>
      <c r="L726" s="24" t="str">
        <f t="shared" si="151"/>
        <v/>
      </c>
      <c r="M726" s="15" t="str">
        <f t="shared" si="147"/>
        <v/>
      </c>
      <c r="N726" s="24" t="str">
        <f t="shared" si="152"/>
        <v/>
      </c>
      <c r="O726" s="15" t="str">
        <f t="shared" si="153"/>
        <v/>
      </c>
    </row>
    <row r="727" spans="2:15" x14ac:dyDescent="0.3">
      <c r="B727" s="3" t="str">
        <f t="shared" si="148"/>
        <v/>
      </c>
      <c r="C727" s="10" t="str">
        <f t="shared" si="149"/>
        <v/>
      </c>
      <c r="D727" s="14" t="str">
        <f t="shared" si="150"/>
        <v/>
      </c>
      <c r="E727" s="14" t="str">
        <f t="shared" si="142"/>
        <v/>
      </c>
      <c r="F727" s="14" t="str">
        <f t="shared" si="143"/>
        <v/>
      </c>
      <c r="G727" s="14" t="str">
        <f t="shared" si="144"/>
        <v/>
      </c>
      <c r="H727" s="14" t="str">
        <f t="shared" si="145"/>
        <v/>
      </c>
      <c r="I727" s="14" t="str">
        <f t="shared" si="146"/>
        <v/>
      </c>
      <c r="J727" s="2"/>
      <c r="K727" s="15"/>
      <c r="L727" s="24" t="str">
        <f t="shared" si="151"/>
        <v/>
      </c>
      <c r="M727" s="15" t="str">
        <f t="shared" si="147"/>
        <v/>
      </c>
      <c r="N727" s="24" t="str">
        <f t="shared" si="152"/>
        <v/>
      </c>
      <c r="O727" s="15" t="str">
        <f t="shared" si="153"/>
        <v/>
      </c>
    </row>
    <row r="728" spans="2:15" x14ac:dyDescent="0.3">
      <c r="B728" s="3" t="str">
        <f t="shared" si="148"/>
        <v/>
      </c>
      <c r="C728" s="10" t="str">
        <f t="shared" si="149"/>
        <v/>
      </c>
      <c r="D728" s="14" t="str">
        <f t="shared" si="150"/>
        <v/>
      </c>
      <c r="E728" s="14" t="str">
        <f t="shared" si="142"/>
        <v/>
      </c>
      <c r="F728" s="14" t="str">
        <f t="shared" si="143"/>
        <v/>
      </c>
      <c r="G728" s="14" t="str">
        <f t="shared" si="144"/>
        <v/>
      </c>
      <c r="H728" s="14" t="str">
        <f t="shared" si="145"/>
        <v/>
      </c>
      <c r="I728" s="14" t="str">
        <f t="shared" si="146"/>
        <v/>
      </c>
      <c r="J728" s="2"/>
      <c r="K728" s="15"/>
      <c r="L728" s="24" t="str">
        <f t="shared" si="151"/>
        <v/>
      </c>
      <c r="M728" s="15" t="str">
        <f t="shared" si="147"/>
        <v/>
      </c>
      <c r="N728" s="24" t="str">
        <f t="shared" si="152"/>
        <v/>
      </c>
      <c r="O728" s="15" t="str">
        <f t="shared" si="153"/>
        <v/>
      </c>
    </row>
    <row r="729" spans="2:15" x14ac:dyDescent="0.3">
      <c r="B729" s="3" t="str">
        <f t="shared" si="148"/>
        <v/>
      </c>
      <c r="C729" s="10" t="str">
        <f t="shared" si="149"/>
        <v/>
      </c>
      <c r="D729" s="14" t="str">
        <f t="shared" si="150"/>
        <v/>
      </c>
      <c r="E729" s="14" t="str">
        <f t="shared" si="142"/>
        <v/>
      </c>
      <c r="F729" s="14" t="str">
        <f t="shared" si="143"/>
        <v/>
      </c>
      <c r="G729" s="14" t="str">
        <f t="shared" si="144"/>
        <v/>
      </c>
      <c r="H729" s="14" t="str">
        <f t="shared" si="145"/>
        <v/>
      </c>
      <c r="I729" s="14" t="str">
        <f t="shared" si="146"/>
        <v/>
      </c>
      <c r="J729" s="2"/>
      <c r="K729" s="15"/>
      <c r="L729" s="24" t="str">
        <f t="shared" si="151"/>
        <v/>
      </c>
      <c r="M729" s="15" t="str">
        <f t="shared" si="147"/>
        <v/>
      </c>
      <c r="N729" s="24" t="str">
        <f t="shared" si="152"/>
        <v/>
      </c>
      <c r="O729" s="15" t="str">
        <f t="shared" si="153"/>
        <v/>
      </c>
    </row>
    <row r="730" spans="2:15" x14ac:dyDescent="0.3">
      <c r="B730" s="3" t="str">
        <f t="shared" si="148"/>
        <v/>
      </c>
      <c r="C730" s="10" t="str">
        <f t="shared" si="149"/>
        <v/>
      </c>
      <c r="D730" s="14" t="str">
        <f t="shared" si="150"/>
        <v/>
      </c>
      <c r="E730" s="14" t="str">
        <f t="shared" si="142"/>
        <v/>
      </c>
      <c r="F730" s="14" t="str">
        <f t="shared" si="143"/>
        <v/>
      </c>
      <c r="G730" s="14" t="str">
        <f t="shared" si="144"/>
        <v/>
      </c>
      <c r="H730" s="14" t="str">
        <f t="shared" si="145"/>
        <v/>
      </c>
      <c r="I730" s="14" t="str">
        <f t="shared" si="146"/>
        <v/>
      </c>
      <c r="J730" s="2"/>
      <c r="K730" s="15"/>
      <c r="L730" s="24" t="str">
        <f t="shared" si="151"/>
        <v/>
      </c>
      <c r="M730" s="15" t="str">
        <f t="shared" si="147"/>
        <v/>
      </c>
      <c r="N730" s="24" t="str">
        <f t="shared" si="152"/>
        <v/>
      </c>
      <c r="O730" s="15" t="str">
        <f t="shared" si="153"/>
        <v/>
      </c>
    </row>
    <row r="731" spans="2:15" x14ac:dyDescent="0.3">
      <c r="B731" s="3" t="str">
        <f t="shared" si="148"/>
        <v/>
      </c>
      <c r="C731" s="10" t="str">
        <f t="shared" si="149"/>
        <v/>
      </c>
      <c r="D731" s="14" t="str">
        <f t="shared" si="150"/>
        <v/>
      </c>
      <c r="E731" s="14" t="str">
        <f t="shared" si="142"/>
        <v/>
      </c>
      <c r="F731" s="14" t="str">
        <f t="shared" si="143"/>
        <v/>
      </c>
      <c r="G731" s="14" t="str">
        <f t="shared" si="144"/>
        <v/>
      </c>
      <c r="H731" s="14" t="str">
        <f t="shared" si="145"/>
        <v/>
      </c>
      <c r="I731" s="14" t="str">
        <f t="shared" si="146"/>
        <v/>
      </c>
      <c r="J731" s="2"/>
      <c r="K731" s="15"/>
      <c r="L731" s="24" t="str">
        <f t="shared" si="151"/>
        <v/>
      </c>
      <c r="M731" s="15" t="str">
        <f t="shared" si="147"/>
        <v/>
      </c>
      <c r="N731" s="24" t="str">
        <f t="shared" si="152"/>
        <v/>
      </c>
      <c r="O731" s="15" t="str">
        <f t="shared" si="153"/>
        <v/>
      </c>
    </row>
    <row r="732" spans="2:15" x14ac:dyDescent="0.3">
      <c r="B732" s="3" t="str">
        <f t="shared" si="148"/>
        <v/>
      </c>
      <c r="C732" s="10" t="str">
        <f t="shared" si="149"/>
        <v/>
      </c>
      <c r="D732" s="14" t="str">
        <f t="shared" si="150"/>
        <v/>
      </c>
      <c r="E732" s="14" t="str">
        <f t="shared" si="142"/>
        <v/>
      </c>
      <c r="F732" s="14" t="str">
        <f t="shared" si="143"/>
        <v/>
      </c>
      <c r="G732" s="14" t="str">
        <f t="shared" si="144"/>
        <v/>
      </c>
      <c r="H732" s="14" t="str">
        <f t="shared" si="145"/>
        <v/>
      </c>
      <c r="I732" s="14" t="str">
        <f t="shared" si="146"/>
        <v/>
      </c>
      <c r="J732" s="2"/>
      <c r="K732" s="15"/>
      <c r="L732" s="24" t="str">
        <f t="shared" si="151"/>
        <v/>
      </c>
      <c r="M732" s="15" t="str">
        <f t="shared" si="147"/>
        <v/>
      </c>
      <c r="N732" s="24" t="str">
        <f t="shared" si="152"/>
        <v/>
      </c>
      <c r="O732" s="15" t="str">
        <f t="shared" si="153"/>
        <v/>
      </c>
    </row>
    <row r="733" spans="2:15" x14ac:dyDescent="0.3">
      <c r="B733" s="3" t="str">
        <f t="shared" si="148"/>
        <v/>
      </c>
      <c r="C733" s="10" t="str">
        <f t="shared" si="149"/>
        <v/>
      </c>
      <c r="D733" s="14" t="str">
        <f t="shared" si="150"/>
        <v/>
      </c>
      <c r="E733" s="14" t="str">
        <f t="shared" si="142"/>
        <v/>
      </c>
      <c r="F733" s="14" t="str">
        <f t="shared" si="143"/>
        <v/>
      </c>
      <c r="G733" s="14" t="str">
        <f t="shared" si="144"/>
        <v/>
      </c>
      <c r="H733" s="14" t="str">
        <f t="shared" si="145"/>
        <v/>
      </c>
      <c r="I733" s="14" t="str">
        <f t="shared" si="146"/>
        <v/>
      </c>
      <c r="J733" s="2"/>
      <c r="K733" s="15"/>
      <c r="L733" s="24" t="str">
        <f t="shared" si="151"/>
        <v/>
      </c>
      <c r="M733" s="15" t="str">
        <f t="shared" si="147"/>
        <v/>
      </c>
      <c r="N733" s="24" t="str">
        <f t="shared" si="152"/>
        <v/>
      </c>
      <c r="O733" s="15" t="str">
        <f t="shared" si="153"/>
        <v/>
      </c>
    </row>
    <row r="734" spans="2:15" x14ac:dyDescent="0.3">
      <c r="B734" s="3" t="str">
        <f t="shared" si="148"/>
        <v/>
      </c>
      <c r="C734" s="10" t="str">
        <f t="shared" si="149"/>
        <v/>
      </c>
      <c r="D734" s="14" t="str">
        <f t="shared" si="150"/>
        <v/>
      </c>
      <c r="E734" s="14" t="str">
        <f t="shared" si="142"/>
        <v/>
      </c>
      <c r="F734" s="14" t="str">
        <f t="shared" si="143"/>
        <v/>
      </c>
      <c r="G734" s="14" t="str">
        <f t="shared" si="144"/>
        <v/>
      </c>
      <c r="H734" s="14" t="str">
        <f t="shared" si="145"/>
        <v/>
      </c>
      <c r="I734" s="14" t="str">
        <f t="shared" si="146"/>
        <v/>
      </c>
      <c r="J734" s="2"/>
      <c r="K734" s="15"/>
      <c r="L734" s="24" t="str">
        <f t="shared" si="151"/>
        <v/>
      </c>
      <c r="M734" s="15" t="str">
        <f t="shared" si="147"/>
        <v/>
      </c>
      <c r="N734" s="24" t="str">
        <f t="shared" si="152"/>
        <v/>
      </c>
      <c r="O734" s="15" t="str">
        <f t="shared" si="153"/>
        <v/>
      </c>
    </row>
    <row r="735" spans="2:15" x14ac:dyDescent="0.3">
      <c r="B735" s="3" t="str">
        <f t="shared" si="148"/>
        <v/>
      </c>
      <c r="C735" s="10" t="str">
        <f t="shared" si="149"/>
        <v/>
      </c>
      <c r="D735" s="14" t="str">
        <f t="shared" si="150"/>
        <v/>
      </c>
      <c r="E735" s="14" t="str">
        <f t="shared" si="142"/>
        <v/>
      </c>
      <c r="F735" s="14" t="str">
        <f t="shared" si="143"/>
        <v/>
      </c>
      <c r="G735" s="14" t="str">
        <f t="shared" si="144"/>
        <v/>
      </c>
      <c r="H735" s="14" t="str">
        <f t="shared" si="145"/>
        <v/>
      </c>
      <c r="I735" s="14" t="str">
        <f t="shared" si="146"/>
        <v/>
      </c>
      <c r="J735" s="2"/>
      <c r="K735" s="15"/>
      <c r="L735" s="24" t="str">
        <f t="shared" si="151"/>
        <v/>
      </c>
      <c r="M735" s="15" t="str">
        <f t="shared" si="147"/>
        <v/>
      </c>
      <c r="N735" s="24" t="str">
        <f t="shared" si="152"/>
        <v/>
      </c>
      <c r="O735" s="15" t="str">
        <f t="shared" si="153"/>
        <v/>
      </c>
    </row>
    <row r="736" spans="2:15" x14ac:dyDescent="0.3">
      <c r="B736" s="3" t="str">
        <f t="shared" si="148"/>
        <v/>
      </c>
      <c r="C736" s="10" t="str">
        <f t="shared" si="149"/>
        <v/>
      </c>
      <c r="D736" s="14" t="str">
        <f t="shared" si="150"/>
        <v/>
      </c>
      <c r="E736" s="14" t="str">
        <f t="shared" si="142"/>
        <v/>
      </c>
      <c r="F736" s="14" t="str">
        <f t="shared" si="143"/>
        <v/>
      </c>
      <c r="G736" s="14" t="str">
        <f t="shared" si="144"/>
        <v/>
      </c>
      <c r="H736" s="14" t="str">
        <f t="shared" si="145"/>
        <v/>
      </c>
      <c r="I736" s="14" t="str">
        <f t="shared" si="146"/>
        <v/>
      </c>
      <c r="J736" s="2"/>
      <c r="K736" s="15"/>
      <c r="L736" s="24" t="str">
        <f t="shared" si="151"/>
        <v/>
      </c>
      <c r="M736" s="15" t="str">
        <f t="shared" si="147"/>
        <v/>
      </c>
      <c r="N736" s="24" t="str">
        <f t="shared" si="152"/>
        <v/>
      </c>
      <c r="O736" s="15" t="str">
        <f t="shared" si="153"/>
        <v/>
      </c>
    </row>
    <row r="737" spans="2:15" x14ac:dyDescent="0.3">
      <c r="B737" s="3" t="str">
        <f t="shared" si="148"/>
        <v/>
      </c>
      <c r="C737" s="10" t="str">
        <f t="shared" si="149"/>
        <v/>
      </c>
      <c r="D737" s="14" t="str">
        <f t="shared" si="150"/>
        <v/>
      </c>
      <c r="E737" s="14" t="str">
        <f t="shared" si="142"/>
        <v/>
      </c>
      <c r="F737" s="14" t="str">
        <f t="shared" si="143"/>
        <v/>
      </c>
      <c r="G737" s="14" t="str">
        <f t="shared" si="144"/>
        <v/>
      </c>
      <c r="H737" s="14" t="str">
        <f t="shared" si="145"/>
        <v/>
      </c>
      <c r="I737" s="14" t="str">
        <f t="shared" si="146"/>
        <v/>
      </c>
      <c r="J737" s="2"/>
      <c r="K737" s="15"/>
      <c r="L737" s="24" t="str">
        <f t="shared" si="151"/>
        <v/>
      </c>
      <c r="M737" s="15" t="str">
        <f t="shared" si="147"/>
        <v/>
      </c>
      <c r="N737" s="24" t="str">
        <f t="shared" si="152"/>
        <v/>
      </c>
      <c r="O737" s="15" t="str">
        <f t="shared" si="153"/>
        <v/>
      </c>
    </row>
    <row r="738" spans="2:15" x14ac:dyDescent="0.3">
      <c r="B738" s="3" t="str">
        <f t="shared" si="148"/>
        <v/>
      </c>
      <c r="C738" s="10" t="str">
        <f t="shared" si="149"/>
        <v/>
      </c>
      <c r="D738" s="14" t="str">
        <f t="shared" si="150"/>
        <v/>
      </c>
      <c r="E738" s="14" t="str">
        <f t="shared" si="142"/>
        <v/>
      </c>
      <c r="F738" s="14" t="str">
        <f t="shared" si="143"/>
        <v/>
      </c>
      <c r="G738" s="14" t="str">
        <f t="shared" si="144"/>
        <v/>
      </c>
      <c r="H738" s="14" t="str">
        <f t="shared" si="145"/>
        <v/>
      </c>
      <c r="I738" s="14" t="str">
        <f t="shared" si="146"/>
        <v/>
      </c>
      <c r="J738" s="2"/>
      <c r="K738" s="15"/>
      <c r="L738" s="24" t="str">
        <f t="shared" si="151"/>
        <v/>
      </c>
      <c r="M738" s="15" t="str">
        <f t="shared" si="147"/>
        <v/>
      </c>
      <c r="N738" s="24" t="str">
        <f t="shared" si="152"/>
        <v/>
      </c>
      <c r="O738" s="15" t="str">
        <f t="shared" si="153"/>
        <v/>
      </c>
    </row>
    <row r="739" spans="2:15" x14ac:dyDescent="0.3">
      <c r="B739" s="3" t="str">
        <f t="shared" si="148"/>
        <v/>
      </c>
      <c r="C739" s="10" t="str">
        <f t="shared" si="149"/>
        <v/>
      </c>
      <c r="D739" s="14" t="str">
        <f t="shared" si="150"/>
        <v/>
      </c>
      <c r="E739" s="14" t="str">
        <f t="shared" si="142"/>
        <v/>
      </c>
      <c r="F739" s="14" t="str">
        <f t="shared" si="143"/>
        <v/>
      </c>
      <c r="G739" s="14" t="str">
        <f t="shared" si="144"/>
        <v/>
      </c>
      <c r="H739" s="14" t="str">
        <f t="shared" si="145"/>
        <v/>
      </c>
      <c r="I739" s="14" t="str">
        <f t="shared" si="146"/>
        <v/>
      </c>
      <c r="J739" s="2"/>
      <c r="K739" s="15"/>
      <c r="L739" s="24" t="str">
        <f t="shared" si="151"/>
        <v/>
      </c>
      <c r="M739" s="15" t="str">
        <f t="shared" si="147"/>
        <v/>
      </c>
      <c r="N739" s="24" t="str">
        <f t="shared" si="152"/>
        <v/>
      </c>
      <c r="O739" s="15" t="str">
        <f t="shared" si="153"/>
        <v/>
      </c>
    </row>
    <row r="740" spans="2:15" x14ac:dyDescent="0.3">
      <c r="B740" s="3" t="str">
        <f t="shared" si="148"/>
        <v/>
      </c>
      <c r="C740" s="10" t="str">
        <f t="shared" si="149"/>
        <v/>
      </c>
      <c r="D740" s="14" t="str">
        <f t="shared" si="150"/>
        <v/>
      </c>
      <c r="E740" s="14" t="str">
        <f t="shared" si="142"/>
        <v/>
      </c>
      <c r="F740" s="14" t="str">
        <f t="shared" si="143"/>
        <v/>
      </c>
      <c r="G740" s="14" t="str">
        <f t="shared" si="144"/>
        <v/>
      </c>
      <c r="H740" s="14" t="str">
        <f t="shared" si="145"/>
        <v/>
      </c>
      <c r="I740" s="14" t="str">
        <f t="shared" si="146"/>
        <v/>
      </c>
      <c r="J740" s="2"/>
      <c r="K740" s="15"/>
      <c r="L740" s="24" t="str">
        <f t="shared" si="151"/>
        <v/>
      </c>
      <c r="M740" s="15" t="str">
        <f t="shared" si="147"/>
        <v/>
      </c>
      <c r="N740" s="24" t="str">
        <f t="shared" si="152"/>
        <v/>
      </c>
      <c r="O740" s="15" t="str">
        <f t="shared" si="153"/>
        <v/>
      </c>
    </row>
    <row r="741" spans="2:15" x14ac:dyDescent="0.3">
      <c r="B741" s="3" t="str">
        <f t="shared" si="148"/>
        <v/>
      </c>
      <c r="C741" s="10" t="str">
        <f t="shared" si="149"/>
        <v/>
      </c>
      <c r="D741" s="14" t="str">
        <f t="shared" si="150"/>
        <v/>
      </c>
      <c r="E741" s="14" t="str">
        <f t="shared" si="142"/>
        <v/>
      </c>
      <c r="F741" s="14" t="str">
        <f t="shared" si="143"/>
        <v/>
      </c>
      <c r="G741" s="14" t="str">
        <f t="shared" si="144"/>
        <v/>
      </c>
      <c r="H741" s="14" t="str">
        <f t="shared" si="145"/>
        <v/>
      </c>
      <c r="I741" s="14" t="str">
        <f t="shared" si="146"/>
        <v/>
      </c>
      <c r="J741" s="2"/>
      <c r="K741" s="15"/>
      <c r="L741" s="24" t="str">
        <f t="shared" si="151"/>
        <v/>
      </c>
      <c r="M741" s="15" t="str">
        <f t="shared" si="147"/>
        <v/>
      </c>
      <c r="N741" s="24" t="str">
        <f t="shared" si="152"/>
        <v/>
      </c>
      <c r="O741" s="15" t="str">
        <f t="shared" si="153"/>
        <v/>
      </c>
    </row>
    <row r="742" spans="2:15" x14ac:dyDescent="0.3">
      <c r="B742" s="3" t="str">
        <f t="shared" si="148"/>
        <v/>
      </c>
      <c r="C742" s="10" t="str">
        <f t="shared" si="149"/>
        <v/>
      </c>
      <c r="D742" s="14" t="str">
        <f t="shared" si="150"/>
        <v/>
      </c>
      <c r="E742" s="14" t="str">
        <f t="shared" si="142"/>
        <v/>
      </c>
      <c r="F742" s="14" t="str">
        <f t="shared" si="143"/>
        <v/>
      </c>
      <c r="G742" s="14" t="str">
        <f t="shared" si="144"/>
        <v/>
      </c>
      <c r="H742" s="14" t="str">
        <f t="shared" si="145"/>
        <v/>
      </c>
      <c r="I742" s="14" t="str">
        <f t="shared" si="146"/>
        <v/>
      </c>
      <c r="J742" s="2"/>
      <c r="K742" s="15"/>
      <c r="L742" s="24" t="str">
        <f t="shared" si="151"/>
        <v/>
      </c>
      <c r="M742" s="15" t="str">
        <f t="shared" si="147"/>
        <v/>
      </c>
      <c r="N742" s="24" t="str">
        <f t="shared" si="152"/>
        <v/>
      </c>
      <c r="O742" s="15" t="str">
        <f t="shared" si="153"/>
        <v/>
      </c>
    </row>
    <row r="743" spans="2:15" x14ac:dyDescent="0.3">
      <c r="B743" s="3" t="str">
        <f t="shared" si="148"/>
        <v/>
      </c>
      <c r="C743" s="10" t="str">
        <f t="shared" si="149"/>
        <v/>
      </c>
      <c r="D743" s="14" t="str">
        <f t="shared" si="150"/>
        <v/>
      </c>
      <c r="E743" s="14" t="str">
        <f t="shared" si="142"/>
        <v/>
      </c>
      <c r="F743" s="14" t="str">
        <f t="shared" si="143"/>
        <v/>
      </c>
      <c r="G743" s="14" t="str">
        <f t="shared" si="144"/>
        <v/>
      </c>
      <c r="H743" s="14" t="str">
        <f t="shared" si="145"/>
        <v/>
      </c>
      <c r="I743" s="14" t="str">
        <f t="shared" si="146"/>
        <v/>
      </c>
      <c r="J743" s="2"/>
      <c r="K743" s="15"/>
      <c r="L743" s="24" t="str">
        <f t="shared" si="151"/>
        <v/>
      </c>
      <c r="M743" s="15" t="str">
        <f t="shared" si="147"/>
        <v/>
      </c>
      <c r="N743" s="24" t="str">
        <f t="shared" si="152"/>
        <v/>
      </c>
      <c r="O743" s="15" t="str">
        <f t="shared" si="153"/>
        <v/>
      </c>
    </row>
    <row r="744" spans="2:15" x14ac:dyDescent="0.3">
      <c r="B744" s="3" t="str">
        <f t="shared" si="148"/>
        <v/>
      </c>
      <c r="C744" s="10" t="str">
        <f t="shared" si="149"/>
        <v/>
      </c>
      <c r="D744" s="14" t="str">
        <f t="shared" si="150"/>
        <v/>
      </c>
      <c r="E744" s="14" t="str">
        <f t="shared" si="142"/>
        <v/>
      </c>
      <c r="F744" s="14" t="str">
        <f t="shared" si="143"/>
        <v/>
      </c>
      <c r="G744" s="14" t="str">
        <f t="shared" si="144"/>
        <v/>
      </c>
      <c r="H744" s="14" t="str">
        <f t="shared" si="145"/>
        <v/>
      </c>
      <c r="I744" s="14" t="str">
        <f t="shared" si="146"/>
        <v/>
      </c>
      <c r="J744" s="2"/>
      <c r="K744" s="15"/>
      <c r="L744" s="24" t="str">
        <f t="shared" si="151"/>
        <v/>
      </c>
      <c r="M744" s="15" t="str">
        <f t="shared" si="147"/>
        <v/>
      </c>
      <c r="N744" s="24" t="str">
        <f t="shared" si="152"/>
        <v/>
      </c>
      <c r="O744" s="15" t="str">
        <f t="shared" si="153"/>
        <v/>
      </c>
    </row>
    <row r="745" spans="2:15" x14ac:dyDescent="0.3">
      <c r="B745" s="3" t="str">
        <f t="shared" si="148"/>
        <v/>
      </c>
      <c r="C745" s="10" t="str">
        <f t="shared" si="149"/>
        <v/>
      </c>
      <c r="D745" s="14" t="str">
        <f t="shared" si="150"/>
        <v/>
      </c>
      <c r="E745" s="14" t="str">
        <f t="shared" si="142"/>
        <v/>
      </c>
      <c r="F745" s="14" t="str">
        <f t="shared" si="143"/>
        <v/>
      </c>
      <c r="G745" s="14" t="str">
        <f t="shared" si="144"/>
        <v/>
      </c>
      <c r="H745" s="14" t="str">
        <f t="shared" si="145"/>
        <v/>
      </c>
      <c r="I745" s="14" t="str">
        <f t="shared" si="146"/>
        <v/>
      </c>
      <c r="J745" s="2"/>
      <c r="K745" s="15"/>
      <c r="L745" s="24" t="str">
        <f t="shared" si="151"/>
        <v/>
      </c>
      <c r="M745" s="15" t="str">
        <f t="shared" si="147"/>
        <v/>
      </c>
      <c r="N745" s="24" t="str">
        <f t="shared" si="152"/>
        <v/>
      </c>
      <c r="O745" s="15" t="str">
        <f t="shared" si="153"/>
        <v/>
      </c>
    </row>
    <row r="746" spans="2:15" x14ac:dyDescent="0.3">
      <c r="B746" s="3" t="str">
        <f t="shared" si="148"/>
        <v/>
      </c>
      <c r="C746" s="10" t="str">
        <f t="shared" si="149"/>
        <v/>
      </c>
      <c r="D746" s="14" t="str">
        <f t="shared" si="150"/>
        <v/>
      </c>
      <c r="E746" s="14" t="str">
        <f t="shared" si="142"/>
        <v/>
      </c>
      <c r="F746" s="14" t="str">
        <f t="shared" si="143"/>
        <v/>
      </c>
      <c r="G746" s="14" t="str">
        <f t="shared" si="144"/>
        <v/>
      </c>
      <c r="H746" s="14" t="str">
        <f t="shared" si="145"/>
        <v/>
      </c>
      <c r="I746" s="14" t="str">
        <f t="shared" si="146"/>
        <v/>
      </c>
      <c r="J746" s="2"/>
      <c r="K746" s="15"/>
      <c r="L746" s="24" t="str">
        <f t="shared" si="151"/>
        <v/>
      </c>
      <c r="M746" s="15" t="str">
        <f t="shared" si="147"/>
        <v/>
      </c>
      <c r="N746" s="24" t="str">
        <f t="shared" si="152"/>
        <v/>
      </c>
      <c r="O746" s="15" t="str">
        <f t="shared" si="153"/>
        <v/>
      </c>
    </row>
    <row r="747" spans="2:15" x14ac:dyDescent="0.3">
      <c r="B747" s="3" t="str">
        <f t="shared" si="148"/>
        <v/>
      </c>
      <c r="C747" s="10" t="str">
        <f t="shared" si="149"/>
        <v/>
      </c>
      <c r="D747" s="14" t="str">
        <f t="shared" si="150"/>
        <v/>
      </c>
      <c r="E747" s="14" t="str">
        <f t="shared" si="142"/>
        <v/>
      </c>
      <c r="F747" s="14" t="str">
        <f t="shared" si="143"/>
        <v/>
      </c>
      <c r="G747" s="14" t="str">
        <f t="shared" si="144"/>
        <v/>
      </c>
      <c r="H747" s="14" t="str">
        <f t="shared" si="145"/>
        <v/>
      </c>
      <c r="I747" s="14" t="str">
        <f t="shared" si="146"/>
        <v/>
      </c>
      <c r="J747" s="2"/>
      <c r="K747" s="15"/>
      <c r="L747" s="24" t="str">
        <f t="shared" si="151"/>
        <v/>
      </c>
      <c r="M747" s="15" t="str">
        <f t="shared" si="147"/>
        <v/>
      </c>
      <c r="N747" s="24" t="str">
        <f t="shared" si="152"/>
        <v/>
      </c>
      <c r="O747" s="15" t="str">
        <f t="shared" si="153"/>
        <v/>
      </c>
    </row>
    <row r="748" spans="2:15" x14ac:dyDescent="0.3">
      <c r="B748" s="3" t="str">
        <f t="shared" si="148"/>
        <v/>
      </c>
      <c r="C748" s="10" t="str">
        <f t="shared" si="149"/>
        <v/>
      </c>
      <c r="D748" s="14" t="str">
        <f t="shared" si="150"/>
        <v/>
      </c>
      <c r="E748" s="14" t="str">
        <f t="shared" si="142"/>
        <v/>
      </c>
      <c r="F748" s="14" t="str">
        <f t="shared" si="143"/>
        <v/>
      </c>
      <c r="G748" s="14" t="str">
        <f t="shared" si="144"/>
        <v/>
      </c>
      <c r="H748" s="14" t="str">
        <f t="shared" si="145"/>
        <v/>
      </c>
      <c r="I748" s="14" t="str">
        <f t="shared" si="146"/>
        <v/>
      </c>
      <c r="J748" s="2"/>
      <c r="K748" s="15"/>
      <c r="L748" s="24" t="str">
        <f t="shared" si="151"/>
        <v/>
      </c>
      <c r="M748" s="15" t="str">
        <f t="shared" si="147"/>
        <v/>
      </c>
      <c r="N748" s="24" t="str">
        <f t="shared" si="152"/>
        <v/>
      </c>
      <c r="O748" s="15" t="str">
        <f t="shared" si="153"/>
        <v/>
      </c>
    </row>
    <row r="749" spans="2:15" x14ac:dyDescent="0.3">
      <c r="B749" s="3" t="str">
        <f t="shared" si="148"/>
        <v/>
      </c>
      <c r="C749" s="10" t="str">
        <f t="shared" si="149"/>
        <v/>
      </c>
      <c r="D749" s="14" t="str">
        <f t="shared" si="150"/>
        <v/>
      </c>
      <c r="E749" s="14" t="str">
        <f t="shared" si="142"/>
        <v/>
      </c>
      <c r="F749" s="14" t="str">
        <f t="shared" si="143"/>
        <v/>
      </c>
      <c r="G749" s="14" t="str">
        <f t="shared" si="144"/>
        <v/>
      </c>
      <c r="H749" s="14" t="str">
        <f t="shared" si="145"/>
        <v/>
      </c>
      <c r="I749" s="14" t="str">
        <f t="shared" si="146"/>
        <v/>
      </c>
      <c r="J749" s="2"/>
      <c r="K749" s="15"/>
      <c r="L749" s="24" t="str">
        <f t="shared" si="151"/>
        <v/>
      </c>
      <c r="M749" s="15" t="str">
        <f t="shared" si="147"/>
        <v/>
      </c>
      <c r="N749" s="24" t="str">
        <f t="shared" si="152"/>
        <v/>
      </c>
      <c r="O749" s="15" t="str">
        <f t="shared" si="153"/>
        <v/>
      </c>
    </row>
    <row r="750" spans="2:15" x14ac:dyDescent="0.3">
      <c r="B750" s="3" t="str">
        <f t="shared" si="148"/>
        <v/>
      </c>
      <c r="C750" s="10" t="str">
        <f t="shared" si="149"/>
        <v/>
      </c>
      <c r="D750" s="14" t="str">
        <f t="shared" si="150"/>
        <v/>
      </c>
      <c r="E750" s="14" t="str">
        <f t="shared" si="142"/>
        <v/>
      </c>
      <c r="F750" s="14" t="str">
        <f t="shared" si="143"/>
        <v/>
      </c>
      <c r="G750" s="14" t="str">
        <f t="shared" si="144"/>
        <v/>
      </c>
      <c r="H750" s="14" t="str">
        <f t="shared" si="145"/>
        <v/>
      </c>
      <c r="I750" s="14" t="str">
        <f t="shared" si="146"/>
        <v/>
      </c>
      <c r="J750" s="2"/>
      <c r="K750" s="15"/>
      <c r="L750" s="24" t="str">
        <f t="shared" si="151"/>
        <v/>
      </c>
      <c r="M750" s="15" t="str">
        <f t="shared" si="147"/>
        <v/>
      </c>
      <c r="N750" s="24" t="str">
        <f t="shared" si="152"/>
        <v/>
      </c>
      <c r="O750" s="15" t="str">
        <f t="shared" si="153"/>
        <v/>
      </c>
    </row>
    <row r="751" spans="2:15" x14ac:dyDescent="0.3">
      <c r="B751" s="3" t="str">
        <f t="shared" si="148"/>
        <v/>
      </c>
      <c r="C751" s="10" t="str">
        <f t="shared" si="149"/>
        <v/>
      </c>
      <c r="D751" s="14" t="str">
        <f t="shared" si="150"/>
        <v/>
      </c>
      <c r="E751" s="14" t="str">
        <f t="shared" si="142"/>
        <v/>
      </c>
      <c r="F751" s="14" t="str">
        <f t="shared" si="143"/>
        <v/>
      </c>
      <c r="G751" s="14" t="str">
        <f t="shared" si="144"/>
        <v/>
      </c>
      <c r="H751" s="14" t="str">
        <f t="shared" si="145"/>
        <v/>
      </c>
      <c r="I751" s="14" t="str">
        <f t="shared" si="146"/>
        <v/>
      </c>
      <c r="J751" s="2"/>
      <c r="K751" s="15"/>
      <c r="L751" s="24" t="str">
        <f t="shared" si="151"/>
        <v/>
      </c>
      <c r="M751" s="15" t="str">
        <f t="shared" si="147"/>
        <v/>
      </c>
      <c r="N751" s="24" t="str">
        <f t="shared" si="152"/>
        <v/>
      </c>
      <c r="O751" s="15" t="str">
        <f t="shared" si="153"/>
        <v/>
      </c>
    </row>
    <row r="752" spans="2:15" x14ac:dyDescent="0.3">
      <c r="B752" s="3" t="str">
        <f t="shared" si="148"/>
        <v/>
      </c>
      <c r="C752" s="10" t="str">
        <f t="shared" si="149"/>
        <v/>
      </c>
      <c r="D752" s="14" t="str">
        <f t="shared" si="150"/>
        <v/>
      </c>
      <c r="E752" s="14" t="str">
        <f t="shared" si="142"/>
        <v/>
      </c>
      <c r="F752" s="14" t="str">
        <f t="shared" si="143"/>
        <v/>
      </c>
      <c r="G752" s="14" t="str">
        <f t="shared" si="144"/>
        <v/>
      </c>
      <c r="H752" s="14" t="str">
        <f t="shared" si="145"/>
        <v/>
      </c>
      <c r="I752" s="14" t="str">
        <f t="shared" si="146"/>
        <v/>
      </c>
      <c r="J752" s="2"/>
      <c r="K752" s="15"/>
      <c r="L752" s="24" t="str">
        <f t="shared" si="151"/>
        <v/>
      </c>
      <c r="M752" s="15" t="str">
        <f t="shared" si="147"/>
        <v/>
      </c>
      <c r="N752" s="24" t="str">
        <f t="shared" si="152"/>
        <v/>
      </c>
      <c r="O752" s="15" t="str">
        <f t="shared" si="153"/>
        <v/>
      </c>
    </row>
    <row r="753" spans="2:15" x14ac:dyDescent="0.3">
      <c r="B753" s="3" t="str">
        <f t="shared" si="148"/>
        <v/>
      </c>
      <c r="C753" s="10" t="str">
        <f t="shared" si="149"/>
        <v/>
      </c>
      <c r="D753" s="14" t="str">
        <f t="shared" si="150"/>
        <v/>
      </c>
      <c r="E753" s="14" t="str">
        <f t="shared" si="142"/>
        <v/>
      </c>
      <c r="F753" s="14" t="str">
        <f t="shared" si="143"/>
        <v/>
      </c>
      <c r="G753" s="14" t="str">
        <f t="shared" si="144"/>
        <v/>
      </c>
      <c r="H753" s="14" t="str">
        <f t="shared" si="145"/>
        <v/>
      </c>
      <c r="I753" s="14" t="str">
        <f t="shared" si="146"/>
        <v/>
      </c>
      <c r="J753" s="2"/>
      <c r="K753" s="15"/>
      <c r="L753" s="24" t="str">
        <f t="shared" si="151"/>
        <v/>
      </c>
      <c r="M753" s="15" t="str">
        <f t="shared" si="147"/>
        <v/>
      </c>
      <c r="N753" s="24" t="str">
        <f t="shared" si="152"/>
        <v/>
      </c>
      <c r="O753" s="15" t="str">
        <f t="shared" si="153"/>
        <v/>
      </c>
    </row>
    <row r="754" spans="2:15" x14ac:dyDescent="0.3">
      <c r="B754" s="3" t="str">
        <f t="shared" si="148"/>
        <v/>
      </c>
      <c r="C754" s="10" t="str">
        <f t="shared" si="149"/>
        <v/>
      </c>
      <c r="D754" s="14" t="str">
        <f t="shared" si="150"/>
        <v/>
      </c>
      <c r="E754" s="14" t="str">
        <f t="shared" si="142"/>
        <v/>
      </c>
      <c r="F754" s="14" t="str">
        <f t="shared" si="143"/>
        <v/>
      </c>
      <c r="G754" s="14" t="str">
        <f t="shared" si="144"/>
        <v/>
      </c>
      <c r="H754" s="14" t="str">
        <f t="shared" si="145"/>
        <v/>
      </c>
      <c r="I754" s="14" t="str">
        <f t="shared" si="146"/>
        <v/>
      </c>
      <c r="J754" s="2"/>
      <c r="K754" s="15"/>
      <c r="L754" s="24" t="str">
        <f t="shared" si="151"/>
        <v/>
      </c>
      <c r="M754" s="15" t="str">
        <f t="shared" si="147"/>
        <v/>
      </c>
      <c r="N754" s="24" t="str">
        <f t="shared" si="152"/>
        <v/>
      </c>
      <c r="O754" s="15" t="str">
        <f t="shared" si="153"/>
        <v/>
      </c>
    </row>
    <row r="755" spans="2:15" x14ac:dyDescent="0.3">
      <c r="B755" s="3" t="str">
        <f t="shared" si="148"/>
        <v/>
      </c>
      <c r="C755" s="10" t="str">
        <f t="shared" si="149"/>
        <v/>
      </c>
      <c r="D755" s="14" t="str">
        <f t="shared" si="150"/>
        <v/>
      </c>
      <c r="E755" s="14" t="str">
        <f t="shared" si="142"/>
        <v/>
      </c>
      <c r="F755" s="14" t="str">
        <f t="shared" si="143"/>
        <v/>
      </c>
      <c r="G755" s="14" t="str">
        <f t="shared" si="144"/>
        <v/>
      </c>
      <c r="H755" s="14" t="str">
        <f t="shared" si="145"/>
        <v/>
      </c>
      <c r="I755" s="14" t="str">
        <f t="shared" si="146"/>
        <v/>
      </c>
      <c r="J755" s="2"/>
      <c r="K755" s="15"/>
      <c r="L755" s="24" t="str">
        <f t="shared" si="151"/>
        <v/>
      </c>
      <c r="M755" s="15" t="str">
        <f t="shared" si="147"/>
        <v/>
      </c>
      <c r="N755" s="24" t="str">
        <f t="shared" si="152"/>
        <v/>
      </c>
      <c r="O755" s="15" t="str">
        <f t="shared" si="153"/>
        <v/>
      </c>
    </row>
    <row r="756" spans="2:15" x14ac:dyDescent="0.3">
      <c r="B756" s="3" t="str">
        <f t="shared" si="148"/>
        <v/>
      </c>
      <c r="C756" s="10" t="str">
        <f t="shared" si="149"/>
        <v/>
      </c>
      <c r="D756" s="14" t="str">
        <f t="shared" si="150"/>
        <v/>
      </c>
      <c r="E756" s="14" t="str">
        <f t="shared" si="142"/>
        <v/>
      </c>
      <c r="F756" s="14" t="str">
        <f t="shared" si="143"/>
        <v/>
      </c>
      <c r="G756" s="14" t="str">
        <f t="shared" si="144"/>
        <v/>
      </c>
      <c r="H756" s="14" t="str">
        <f t="shared" si="145"/>
        <v/>
      </c>
      <c r="I756" s="14" t="str">
        <f t="shared" si="146"/>
        <v/>
      </c>
      <c r="J756" s="2"/>
      <c r="K756" s="15"/>
      <c r="L756" s="24" t="str">
        <f t="shared" si="151"/>
        <v/>
      </c>
      <c r="M756" s="15" t="str">
        <f t="shared" si="147"/>
        <v/>
      </c>
      <c r="N756" s="24" t="str">
        <f t="shared" si="152"/>
        <v/>
      </c>
      <c r="O756" s="15" t="str">
        <f t="shared" si="153"/>
        <v/>
      </c>
    </row>
    <row r="757" spans="2:15" x14ac:dyDescent="0.3">
      <c r="B757" s="3" t="str">
        <f t="shared" si="148"/>
        <v/>
      </c>
      <c r="C757" s="10" t="str">
        <f t="shared" si="149"/>
        <v/>
      </c>
      <c r="D757" s="14" t="str">
        <f t="shared" si="150"/>
        <v/>
      </c>
      <c r="E757" s="14" t="str">
        <f t="shared" si="142"/>
        <v/>
      </c>
      <c r="F757" s="14" t="str">
        <f t="shared" si="143"/>
        <v/>
      </c>
      <c r="G757" s="14" t="str">
        <f t="shared" si="144"/>
        <v/>
      </c>
      <c r="H757" s="14" t="str">
        <f t="shared" si="145"/>
        <v/>
      </c>
      <c r="I757" s="14" t="str">
        <f t="shared" si="146"/>
        <v/>
      </c>
      <c r="J757" s="2"/>
      <c r="K757" s="15"/>
      <c r="L757" s="24" t="str">
        <f t="shared" si="151"/>
        <v/>
      </c>
      <c r="M757" s="15" t="str">
        <f t="shared" si="147"/>
        <v/>
      </c>
      <c r="N757" s="24" t="str">
        <f t="shared" si="152"/>
        <v/>
      </c>
      <c r="O757" s="15" t="str">
        <f t="shared" si="153"/>
        <v/>
      </c>
    </row>
    <row r="758" spans="2:15" x14ac:dyDescent="0.3">
      <c r="B758" s="3" t="str">
        <f t="shared" si="148"/>
        <v/>
      </c>
      <c r="C758" s="10" t="str">
        <f t="shared" si="149"/>
        <v/>
      </c>
      <c r="D758" s="14" t="str">
        <f t="shared" si="150"/>
        <v/>
      </c>
      <c r="E758" s="14" t="str">
        <f t="shared" si="142"/>
        <v/>
      </c>
      <c r="F758" s="14" t="str">
        <f t="shared" si="143"/>
        <v/>
      </c>
      <c r="G758" s="14" t="str">
        <f t="shared" si="144"/>
        <v/>
      </c>
      <c r="H758" s="14" t="str">
        <f t="shared" si="145"/>
        <v/>
      </c>
      <c r="I758" s="14" t="str">
        <f t="shared" si="146"/>
        <v/>
      </c>
      <c r="J758" s="2"/>
      <c r="K758" s="15"/>
      <c r="L758" s="24" t="str">
        <f t="shared" si="151"/>
        <v/>
      </c>
      <c r="M758" s="15" t="str">
        <f t="shared" si="147"/>
        <v/>
      </c>
      <c r="N758" s="24" t="str">
        <f t="shared" si="152"/>
        <v/>
      </c>
      <c r="O758" s="15" t="str">
        <f t="shared" si="153"/>
        <v/>
      </c>
    </row>
    <row r="759" spans="2:15" x14ac:dyDescent="0.3">
      <c r="B759" s="3" t="str">
        <f t="shared" si="148"/>
        <v/>
      </c>
      <c r="C759" s="10" t="str">
        <f t="shared" si="149"/>
        <v/>
      </c>
      <c r="D759" s="14" t="str">
        <f t="shared" si="150"/>
        <v/>
      </c>
      <c r="E759" s="14" t="str">
        <f t="shared" si="142"/>
        <v/>
      </c>
      <c r="F759" s="14" t="str">
        <f t="shared" si="143"/>
        <v/>
      </c>
      <c r="G759" s="14" t="str">
        <f t="shared" si="144"/>
        <v/>
      </c>
      <c r="H759" s="14" t="str">
        <f t="shared" si="145"/>
        <v/>
      </c>
      <c r="I759" s="14" t="str">
        <f t="shared" si="146"/>
        <v/>
      </c>
      <c r="J759" s="2"/>
      <c r="K759" s="15"/>
      <c r="L759" s="24" t="str">
        <f t="shared" si="151"/>
        <v/>
      </c>
      <c r="M759" s="15" t="str">
        <f t="shared" si="147"/>
        <v/>
      </c>
      <c r="N759" s="24" t="str">
        <f t="shared" si="152"/>
        <v/>
      </c>
      <c r="O759" s="15" t="str">
        <f t="shared" si="153"/>
        <v/>
      </c>
    </row>
    <row r="760" spans="2:15" x14ac:dyDescent="0.3">
      <c r="B760" s="3" t="str">
        <f t="shared" si="148"/>
        <v/>
      </c>
      <c r="C760" s="10" t="str">
        <f t="shared" si="149"/>
        <v/>
      </c>
      <c r="D760" s="14" t="str">
        <f t="shared" si="150"/>
        <v/>
      </c>
      <c r="E760" s="14" t="str">
        <f t="shared" si="142"/>
        <v/>
      </c>
      <c r="F760" s="14" t="str">
        <f t="shared" si="143"/>
        <v/>
      </c>
      <c r="G760" s="14" t="str">
        <f t="shared" si="144"/>
        <v/>
      </c>
      <c r="H760" s="14" t="str">
        <f t="shared" si="145"/>
        <v/>
      </c>
      <c r="I760" s="14" t="str">
        <f t="shared" si="146"/>
        <v/>
      </c>
      <c r="J760" s="2"/>
      <c r="K760" s="15"/>
      <c r="L760" s="24" t="str">
        <f t="shared" si="151"/>
        <v/>
      </c>
      <c r="M760" s="15" t="str">
        <f t="shared" si="147"/>
        <v/>
      </c>
      <c r="N760" s="24" t="str">
        <f t="shared" si="152"/>
        <v/>
      </c>
      <c r="O760" s="15" t="str">
        <f t="shared" si="153"/>
        <v/>
      </c>
    </row>
    <row r="761" spans="2:15" x14ac:dyDescent="0.3">
      <c r="B761" s="3" t="str">
        <f t="shared" si="148"/>
        <v/>
      </c>
      <c r="C761" s="10" t="str">
        <f t="shared" si="149"/>
        <v/>
      </c>
      <c r="D761" s="14" t="str">
        <f t="shared" si="150"/>
        <v/>
      </c>
      <c r="E761" s="14" t="str">
        <f t="shared" si="142"/>
        <v/>
      </c>
      <c r="F761" s="14" t="str">
        <f t="shared" si="143"/>
        <v/>
      </c>
      <c r="G761" s="14" t="str">
        <f t="shared" si="144"/>
        <v/>
      </c>
      <c r="H761" s="14" t="str">
        <f t="shared" si="145"/>
        <v/>
      </c>
      <c r="I761" s="14" t="str">
        <f t="shared" si="146"/>
        <v/>
      </c>
      <c r="J761" s="2"/>
      <c r="K761" s="15"/>
      <c r="L761" s="24" t="str">
        <f t="shared" si="151"/>
        <v/>
      </c>
      <c r="M761" s="15" t="str">
        <f t="shared" si="147"/>
        <v/>
      </c>
      <c r="N761" s="24" t="str">
        <f t="shared" si="152"/>
        <v/>
      </c>
      <c r="O761" s="15" t="str">
        <f t="shared" si="153"/>
        <v/>
      </c>
    </row>
    <row r="762" spans="2:15" x14ac:dyDescent="0.3">
      <c r="B762" s="3" t="str">
        <f t="shared" si="148"/>
        <v/>
      </c>
      <c r="C762" s="10" t="str">
        <f t="shared" si="149"/>
        <v/>
      </c>
      <c r="D762" s="14" t="str">
        <f t="shared" si="150"/>
        <v/>
      </c>
      <c r="E762" s="14" t="str">
        <f t="shared" si="142"/>
        <v/>
      </c>
      <c r="F762" s="14" t="str">
        <f t="shared" si="143"/>
        <v/>
      </c>
      <c r="G762" s="14" t="str">
        <f t="shared" si="144"/>
        <v/>
      </c>
      <c r="H762" s="14" t="str">
        <f t="shared" si="145"/>
        <v/>
      </c>
      <c r="I762" s="14" t="str">
        <f t="shared" si="146"/>
        <v/>
      </c>
      <c r="J762" s="2"/>
      <c r="K762" s="15"/>
      <c r="L762" s="24" t="str">
        <f t="shared" si="151"/>
        <v/>
      </c>
      <c r="M762" s="15" t="str">
        <f t="shared" si="147"/>
        <v/>
      </c>
      <c r="N762" s="24" t="str">
        <f t="shared" si="152"/>
        <v/>
      </c>
      <c r="O762" s="15" t="str">
        <f t="shared" si="153"/>
        <v/>
      </c>
    </row>
    <row r="763" spans="2:15" x14ac:dyDescent="0.3">
      <c r="B763" s="3" t="str">
        <f t="shared" si="148"/>
        <v/>
      </c>
      <c r="C763" s="10" t="str">
        <f t="shared" si="149"/>
        <v/>
      </c>
      <c r="D763" s="14" t="str">
        <f t="shared" si="150"/>
        <v/>
      </c>
      <c r="E763" s="14" t="str">
        <f t="shared" si="142"/>
        <v/>
      </c>
      <c r="F763" s="14" t="str">
        <f t="shared" si="143"/>
        <v/>
      </c>
      <c r="G763" s="14" t="str">
        <f t="shared" si="144"/>
        <v/>
      </c>
      <c r="H763" s="14" t="str">
        <f t="shared" si="145"/>
        <v/>
      </c>
      <c r="I763" s="14" t="str">
        <f t="shared" si="146"/>
        <v/>
      </c>
      <c r="J763" s="2"/>
      <c r="K763" s="15"/>
      <c r="L763" s="24" t="str">
        <f t="shared" si="151"/>
        <v/>
      </c>
      <c r="M763" s="15" t="str">
        <f t="shared" si="147"/>
        <v/>
      </c>
      <c r="N763" s="24" t="str">
        <f t="shared" si="152"/>
        <v/>
      </c>
      <c r="O763" s="15" t="str">
        <f t="shared" si="153"/>
        <v/>
      </c>
    </row>
    <row r="764" spans="2:15" x14ac:dyDescent="0.3">
      <c r="B764" s="3" t="str">
        <f t="shared" si="148"/>
        <v/>
      </c>
      <c r="C764" s="10" t="str">
        <f t="shared" si="149"/>
        <v/>
      </c>
      <c r="D764" s="14" t="str">
        <f t="shared" si="150"/>
        <v/>
      </c>
      <c r="E764" s="14" t="str">
        <f t="shared" si="142"/>
        <v/>
      </c>
      <c r="F764" s="14" t="str">
        <f t="shared" si="143"/>
        <v/>
      </c>
      <c r="G764" s="14" t="str">
        <f t="shared" si="144"/>
        <v/>
      </c>
      <c r="H764" s="14" t="str">
        <f t="shared" si="145"/>
        <v/>
      </c>
      <c r="I764" s="14" t="str">
        <f t="shared" si="146"/>
        <v/>
      </c>
      <c r="J764" s="2"/>
      <c r="K764" s="15"/>
      <c r="L764" s="24" t="str">
        <f t="shared" si="151"/>
        <v/>
      </c>
      <c r="M764" s="15" t="str">
        <f t="shared" si="147"/>
        <v/>
      </c>
      <c r="N764" s="24" t="str">
        <f t="shared" si="152"/>
        <v/>
      </c>
      <c r="O764" s="15" t="str">
        <f t="shared" si="153"/>
        <v/>
      </c>
    </row>
    <row r="765" spans="2:15" x14ac:dyDescent="0.3">
      <c r="B765" s="3" t="str">
        <f t="shared" si="148"/>
        <v/>
      </c>
      <c r="C765" s="10" t="str">
        <f t="shared" si="149"/>
        <v/>
      </c>
      <c r="D765" s="14" t="str">
        <f t="shared" si="150"/>
        <v/>
      </c>
      <c r="E765" s="14" t="str">
        <f t="shared" si="142"/>
        <v/>
      </c>
      <c r="F765" s="14" t="str">
        <f t="shared" si="143"/>
        <v/>
      </c>
      <c r="G765" s="14" t="str">
        <f t="shared" si="144"/>
        <v/>
      </c>
      <c r="H765" s="14" t="str">
        <f t="shared" si="145"/>
        <v/>
      </c>
      <c r="I765" s="14" t="str">
        <f t="shared" si="146"/>
        <v/>
      </c>
      <c r="J765" s="2"/>
      <c r="K765" s="15"/>
      <c r="L765" s="24" t="str">
        <f t="shared" si="151"/>
        <v/>
      </c>
      <c r="M765" s="15" t="str">
        <f t="shared" si="147"/>
        <v/>
      </c>
      <c r="N765" s="24" t="str">
        <f t="shared" si="152"/>
        <v/>
      </c>
      <c r="O765" s="15" t="str">
        <f t="shared" si="153"/>
        <v/>
      </c>
    </row>
    <row r="766" spans="2:15" x14ac:dyDescent="0.3">
      <c r="B766" s="3" t="str">
        <f t="shared" si="148"/>
        <v/>
      </c>
      <c r="C766" s="10" t="str">
        <f t="shared" si="149"/>
        <v/>
      </c>
      <c r="D766" s="14" t="str">
        <f t="shared" si="150"/>
        <v/>
      </c>
      <c r="E766" s="14" t="str">
        <f t="shared" si="142"/>
        <v/>
      </c>
      <c r="F766" s="14" t="str">
        <f t="shared" si="143"/>
        <v/>
      </c>
      <c r="G766" s="14" t="str">
        <f t="shared" si="144"/>
        <v/>
      </c>
      <c r="H766" s="14" t="str">
        <f t="shared" si="145"/>
        <v/>
      </c>
      <c r="I766" s="14" t="str">
        <f t="shared" si="146"/>
        <v/>
      </c>
      <c r="J766" s="2"/>
      <c r="K766" s="15"/>
      <c r="L766" s="24" t="str">
        <f t="shared" si="151"/>
        <v/>
      </c>
      <c r="M766" s="15" t="str">
        <f t="shared" si="147"/>
        <v/>
      </c>
      <c r="N766" s="24" t="str">
        <f t="shared" si="152"/>
        <v/>
      </c>
      <c r="O766" s="15" t="str">
        <f t="shared" si="153"/>
        <v/>
      </c>
    </row>
    <row r="767" spans="2:15" x14ac:dyDescent="0.3">
      <c r="B767" s="3" t="str">
        <f t="shared" si="148"/>
        <v/>
      </c>
      <c r="C767" s="10" t="str">
        <f t="shared" si="149"/>
        <v/>
      </c>
      <c r="D767" s="14" t="str">
        <f t="shared" si="150"/>
        <v/>
      </c>
      <c r="E767" s="14" t="str">
        <f t="shared" si="142"/>
        <v/>
      </c>
      <c r="F767" s="14" t="str">
        <f t="shared" si="143"/>
        <v/>
      </c>
      <c r="G767" s="14" t="str">
        <f t="shared" si="144"/>
        <v/>
      </c>
      <c r="H767" s="14" t="str">
        <f t="shared" si="145"/>
        <v/>
      </c>
      <c r="I767" s="14" t="str">
        <f t="shared" si="146"/>
        <v/>
      </c>
      <c r="J767" s="2"/>
      <c r="K767" s="15"/>
      <c r="L767" s="24" t="str">
        <f t="shared" si="151"/>
        <v/>
      </c>
      <c r="M767" s="15" t="str">
        <f t="shared" si="147"/>
        <v/>
      </c>
      <c r="N767" s="24" t="str">
        <f t="shared" si="152"/>
        <v/>
      </c>
      <c r="O767" s="15" t="str">
        <f t="shared" si="153"/>
        <v/>
      </c>
    </row>
    <row r="768" spans="2:15" x14ac:dyDescent="0.3">
      <c r="B768" s="3" t="str">
        <f t="shared" si="148"/>
        <v/>
      </c>
      <c r="C768" s="10" t="str">
        <f t="shared" si="149"/>
        <v/>
      </c>
      <c r="D768" s="14" t="str">
        <f t="shared" si="150"/>
        <v/>
      </c>
      <c r="E768" s="14" t="str">
        <f t="shared" si="142"/>
        <v/>
      </c>
      <c r="F768" s="14" t="str">
        <f t="shared" si="143"/>
        <v/>
      </c>
      <c r="G768" s="14" t="str">
        <f t="shared" si="144"/>
        <v/>
      </c>
      <c r="H768" s="14" t="str">
        <f t="shared" si="145"/>
        <v/>
      </c>
      <c r="I768" s="14" t="str">
        <f t="shared" si="146"/>
        <v/>
      </c>
      <c r="J768" s="2"/>
      <c r="K768" s="15"/>
      <c r="L768" s="24" t="str">
        <f t="shared" si="151"/>
        <v/>
      </c>
      <c r="M768" s="15" t="str">
        <f t="shared" si="147"/>
        <v/>
      </c>
      <c r="N768" s="24" t="str">
        <f t="shared" si="152"/>
        <v/>
      </c>
      <c r="O768" s="15" t="str">
        <f t="shared" si="153"/>
        <v/>
      </c>
    </row>
    <row r="769" spans="2:15" x14ac:dyDescent="0.3">
      <c r="B769" s="3" t="str">
        <f t="shared" si="148"/>
        <v/>
      </c>
      <c r="C769" s="10" t="str">
        <f t="shared" si="149"/>
        <v/>
      </c>
      <c r="D769" s="14" t="str">
        <f t="shared" si="150"/>
        <v/>
      </c>
      <c r="E769" s="14" t="str">
        <f t="shared" si="142"/>
        <v/>
      </c>
      <c r="F769" s="14" t="str">
        <f t="shared" si="143"/>
        <v/>
      </c>
      <c r="G769" s="14" t="str">
        <f t="shared" si="144"/>
        <v/>
      </c>
      <c r="H769" s="14" t="str">
        <f t="shared" si="145"/>
        <v/>
      </c>
      <c r="I769" s="14" t="str">
        <f t="shared" si="146"/>
        <v/>
      </c>
      <c r="J769" s="2"/>
      <c r="K769" s="15"/>
      <c r="L769" s="24" t="str">
        <f t="shared" si="151"/>
        <v/>
      </c>
      <c r="M769" s="15" t="str">
        <f t="shared" si="147"/>
        <v/>
      </c>
      <c r="N769" s="24" t="str">
        <f t="shared" si="152"/>
        <v/>
      </c>
      <c r="O769" s="15" t="str">
        <f t="shared" si="153"/>
        <v/>
      </c>
    </row>
    <row r="770" spans="2:15" x14ac:dyDescent="0.3">
      <c r="B770" s="3" t="str">
        <f t="shared" si="148"/>
        <v/>
      </c>
      <c r="C770" s="10" t="str">
        <f t="shared" si="149"/>
        <v/>
      </c>
      <c r="D770" s="14" t="str">
        <f t="shared" si="150"/>
        <v/>
      </c>
      <c r="E770" s="14" t="str">
        <f t="shared" si="142"/>
        <v/>
      </c>
      <c r="F770" s="14" t="str">
        <f t="shared" si="143"/>
        <v/>
      </c>
      <c r="G770" s="14" t="str">
        <f t="shared" si="144"/>
        <v/>
      </c>
      <c r="H770" s="14" t="str">
        <f t="shared" si="145"/>
        <v/>
      </c>
      <c r="I770" s="14" t="str">
        <f t="shared" si="146"/>
        <v/>
      </c>
      <c r="J770" s="2"/>
      <c r="K770" s="15"/>
      <c r="L770" s="24" t="str">
        <f t="shared" si="151"/>
        <v/>
      </c>
      <c r="M770" s="15" t="str">
        <f t="shared" si="147"/>
        <v/>
      </c>
      <c r="N770" s="24" t="str">
        <f t="shared" si="152"/>
        <v/>
      </c>
      <c r="O770" s="15" t="str">
        <f t="shared" si="153"/>
        <v/>
      </c>
    </row>
    <row r="771" spans="2:15" x14ac:dyDescent="0.3">
      <c r="B771" s="3" t="str">
        <f t="shared" si="148"/>
        <v/>
      </c>
      <c r="C771" s="10" t="str">
        <f t="shared" si="149"/>
        <v/>
      </c>
      <c r="D771" s="14" t="str">
        <f t="shared" si="150"/>
        <v/>
      </c>
      <c r="E771" s="14" t="str">
        <f t="shared" si="142"/>
        <v/>
      </c>
      <c r="F771" s="14" t="str">
        <f t="shared" si="143"/>
        <v/>
      </c>
      <c r="G771" s="14" t="str">
        <f t="shared" si="144"/>
        <v/>
      </c>
      <c r="H771" s="14" t="str">
        <f t="shared" si="145"/>
        <v/>
      </c>
      <c r="I771" s="14" t="str">
        <f t="shared" si="146"/>
        <v/>
      </c>
      <c r="J771" s="2"/>
      <c r="K771" s="15"/>
      <c r="L771" s="24" t="str">
        <f t="shared" si="151"/>
        <v/>
      </c>
      <c r="M771" s="15" t="str">
        <f t="shared" si="147"/>
        <v/>
      </c>
      <c r="N771" s="24" t="str">
        <f t="shared" si="152"/>
        <v/>
      </c>
      <c r="O771" s="15" t="str">
        <f t="shared" si="153"/>
        <v/>
      </c>
    </row>
    <row r="772" spans="2:15" x14ac:dyDescent="0.3">
      <c r="B772" s="3" t="str">
        <f t="shared" si="148"/>
        <v/>
      </c>
      <c r="C772" s="10" t="str">
        <f t="shared" si="149"/>
        <v/>
      </c>
      <c r="D772" s="14" t="str">
        <f t="shared" si="150"/>
        <v/>
      </c>
      <c r="E772" s="14" t="str">
        <f t="shared" si="142"/>
        <v/>
      </c>
      <c r="F772" s="14" t="str">
        <f t="shared" si="143"/>
        <v/>
      </c>
      <c r="G772" s="14" t="str">
        <f t="shared" si="144"/>
        <v/>
      </c>
      <c r="H772" s="14" t="str">
        <f t="shared" si="145"/>
        <v/>
      </c>
      <c r="I772" s="14" t="str">
        <f t="shared" si="146"/>
        <v/>
      </c>
      <c r="J772" s="2"/>
      <c r="K772" s="15"/>
      <c r="L772" s="24" t="str">
        <f t="shared" si="151"/>
        <v/>
      </c>
      <c r="M772" s="15" t="str">
        <f t="shared" si="147"/>
        <v/>
      </c>
      <c r="N772" s="24" t="str">
        <f t="shared" si="152"/>
        <v/>
      </c>
      <c r="O772" s="15" t="str">
        <f t="shared" si="153"/>
        <v/>
      </c>
    </row>
    <row r="773" spans="2:15" x14ac:dyDescent="0.3">
      <c r="B773" s="3" t="str">
        <f t="shared" si="148"/>
        <v/>
      </c>
      <c r="C773" s="10" t="str">
        <f t="shared" si="149"/>
        <v/>
      </c>
      <c r="D773" s="14" t="str">
        <f t="shared" si="150"/>
        <v/>
      </c>
      <c r="E773" s="14" t="str">
        <f t="shared" si="142"/>
        <v/>
      </c>
      <c r="F773" s="14" t="str">
        <f t="shared" si="143"/>
        <v/>
      </c>
      <c r="G773" s="14" t="str">
        <f t="shared" si="144"/>
        <v/>
      </c>
      <c r="H773" s="14" t="str">
        <f t="shared" si="145"/>
        <v/>
      </c>
      <c r="I773" s="14" t="str">
        <f t="shared" si="146"/>
        <v/>
      </c>
      <c r="J773" s="2"/>
      <c r="K773" s="15"/>
      <c r="L773" s="24" t="str">
        <f t="shared" si="151"/>
        <v/>
      </c>
      <c r="M773" s="15" t="str">
        <f t="shared" si="147"/>
        <v/>
      </c>
      <c r="N773" s="24" t="str">
        <f t="shared" si="152"/>
        <v/>
      </c>
      <c r="O773" s="15" t="str">
        <f t="shared" si="153"/>
        <v/>
      </c>
    </row>
    <row r="774" spans="2:15" x14ac:dyDescent="0.3">
      <c r="B774" s="3" t="str">
        <f t="shared" si="148"/>
        <v/>
      </c>
      <c r="C774" s="10" t="str">
        <f t="shared" si="149"/>
        <v/>
      </c>
      <c r="D774" s="14" t="str">
        <f t="shared" si="150"/>
        <v/>
      </c>
      <c r="E774" s="14" t="str">
        <f t="shared" si="142"/>
        <v/>
      </c>
      <c r="F774" s="14" t="str">
        <f t="shared" si="143"/>
        <v/>
      </c>
      <c r="G774" s="14" t="str">
        <f t="shared" si="144"/>
        <v/>
      </c>
      <c r="H774" s="14" t="str">
        <f t="shared" si="145"/>
        <v/>
      </c>
      <c r="I774" s="14" t="str">
        <f t="shared" si="146"/>
        <v/>
      </c>
      <c r="J774" s="2"/>
      <c r="K774" s="15"/>
      <c r="L774" s="24" t="str">
        <f t="shared" si="151"/>
        <v/>
      </c>
      <c r="M774" s="15" t="str">
        <f t="shared" si="147"/>
        <v/>
      </c>
      <c r="N774" s="24" t="str">
        <f t="shared" si="152"/>
        <v/>
      </c>
      <c r="O774" s="15" t="str">
        <f t="shared" si="153"/>
        <v/>
      </c>
    </row>
    <row r="775" spans="2:15" x14ac:dyDescent="0.3">
      <c r="B775" s="3" t="str">
        <f t="shared" si="148"/>
        <v/>
      </c>
      <c r="C775" s="10" t="str">
        <f t="shared" si="149"/>
        <v/>
      </c>
      <c r="D775" s="14" t="str">
        <f t="shared" si="150"/>
        <v/>
      </c>
      <c r="E775" s="14" t="str">
        <f t="shared" si="142"/>
        <v/>
      </c>
      <c r="F775" s="14" t="str">
        <f t="shared" si="143"/>
        <v/>
      </c>
      <c r="G775" s="14" t="str">
        <f t="shared" si="144"/>
        <v/>
      </c>
      <c r="H775" s="14" t="str">
        <f t="shared" si="145"/>
        <v/>
      </c>
      <c r="I775" s="14" t="str">
        <f t="shared" si="146"/>
        <v/>
      </c>
      <c r="J775" s="2"/>
      <c r="K775" s="15"/>
      <c r="L775" s="24" t="str">
        <f t="shared" si="151"/>
        <v/>
      </c>
      <c r="M775" s="15" t="str">
        <f t="shared" si="147"/>
        <v/>
      </c>
      <c r="N775" s="24" t="str">
        <f t="shared" si="152"/>
        <v/>
      </c>
      <c r="O775" s="15" t="str">
        <f t="shared" si="153"/>
        <v/>
      </c>
    </row>
    <row r="776" spans="2:15" x14ac:dyDescent="0.3">
      <c r="B776" s="3" t="str">
        <f t="shared" si="148"/>
        <v/>
      </c>
      <c r="C776" s="10" t="str">
        <f t="shared" si="149"/>
        <v/>
      </c>
      <c r="D776" s="14" t="str">
        <f t="shared" si="150"/>
        <v/>
      </c>
      <c r="E776" s="14" t="str">
        <f t="shared" si="142"/>
        <v/>
      </c>
      <c r="F776" s="14" t="str">
        <f t="shared" si="143"/>
        <v/>
      </c>
      <c r="G776" s="14" t="str">
        <f t="shared" si="144"/>
        <v/>
      </c>
      <c r="H776" s="14" t="str">
        <f t="shared" si="145"/>
        <v/>
      </c>
      <c r="I776" s="14" t="str">
        <f t="shared" si="146"/>
        <v/>
      </c>
      <c r="J776" s="2"/>
      <c r="K776" s="15"/>
      <c r="L776" s="24" t="str">
        <f t="shared" si="151"/>
        <v/>
      </c>
      <c r="M776" s="15" t="str">
        <f t="shared" si="147"/>
        <v/>
      </c>
      <c r="N776" s="24" t="str">
        <f t="shared" si="152"/>
        <v/>
      </c>
      <c r="O776" s="15" t="str">
        <f t="shared" si="153"/>
        <v/>
      </c>
    </row>
    <row r="777" spans="2:15" x14ac:dyDescent="0.3">
      <c r="B777" s="3" t="str">
        <f t="shared" si="148"/>
        <v/>
      </c>
      <c r="C777" s="10" t="str">
        <f t="shared" si="149"/>
        <v/>
      </c>
      <c r="D777" s="14" t="str">
        <f t="shared" si="150"/>
        <v/>
      </c>
      <c r="E777" s="14" t="str">
        <f t="shared" si="142"/>
        <v/>
      </c>
      <c r="F777" s="14" t="str">
        <f t="shared" si="143"/>
        <v/>
      </c>
      <c r="G777" s="14" t="str">
        <f t="shared" si="144"/>
        <v/>
      </c>
      <c r="H777" s="14" t="str">
        <f t="shared" si="145"/>
        <v/>
      </c>
      <c r="I777" s="14" t="str">
        <f t="shared" si="146"/>
        <v/>
      </c>
      <c r="J777" s="2"/>
      <c r="K777" s="15"/>
      <c r="L777" s="24" t="str">
        <f t="shared" si="151"/>
        <v/>
      </c>
      <c r="M777" s="15" t="str">
        <f t="shared" si="147"/>
        <v/>
      </c>
      <c r="N777" s="24" t="str">
        <f t="shared" si="152"/>
        <v/>
      </c>
      <c r="O777" s="15" t="str">
        <f t="shared" si="153"/>
        <v/>
      </c>
    </row>
    <row r="778" spans="2:15" x14ac:dyDescent="0.3">
      <c r="B778" s="3" t="str">
        <f t="shared" si="148"/>
        <v/>
      </c>
      <c r="C778" s="10" t="str">
        <f t="shared" si="149"/>
        <v/>
      </c>
      <c r="D778" s="14" t="str">
        <f t="shared" si="150"/>
        <v/>
      </c>
      <c r="E778" s="14" t="str">
        <f t="shared" si="142"/>
        <v/>
      </c>
      <c r="F778" s="14" t="str">
        <f t="shared" si="143"/>
        <v/>
      </c>
      <c r="G778" s="14" t="str">
        <f t="shared" si="144"/>
        <v/>
      </c>
      <c r="H778" s="14" t="str">
        <f t="shared" si="145"/>
        <v/>
      </c>
      <c r="I778" s="14" t="str">
        <f t="shared" si="146"/>
        <v/>
      </c>
      <c r="J778" s="2"/>
      <c r="K778" s="15"/>
      <c r="L778" s="24" t="str">
        <f t="shared" si="151"/>
        <v/>
      </c>
      <c r="M778" s="15" t="str">
        <f t="shared" si="147"/>
        <v/>
      </c>
      <c r="N778" s="24" t="str">
        <f t="shared" si="152"/>
        <v/>
      </c>
      <c r="O778" s="15" t="str">
        <f t="shared" si="153"/>
        <v/>
      </c>
    </row>
    <row r="779" spans="2:15" x14ac:dyDescent="0.3">
      <c r="B779" s="3" t="str">
        <f t="shared" si="148"/>
        <v/>
      </c>
      <c r="C779" s="10" t="str">
        <f t="shared" si="149"/>
        <v/>
      </c>
      <c r="D779" s="14" t="str">
        <f t="shared" si="150"/>
        <v/>
      </c>
      <c r="E779" s="14" t="str">
        <f t="shared" si="142"/>
        <v/>
      </c>
      <c r="F779" s="14" t="str">
        <f t="shared" si="143"/>
        <v/>
      </c>
      <c r="G779" s="14" t="str">
        <f t="shared" si="144"/>
        <v/>
      </c>
      <c r="H779" s="14" t="str">
        <f t="shared" si="145"/>
        <v/>
      </c>
      <c r="I779" s="14" t="str">
        <f t="shared" si="146"/>
        <v/>
      </c>
      <c r="J779" s="2"/>
      <c r="K779" s="15"/>
      <c r="L779" s="24" t="str">
        <f t="shared" si="151"/>
        <v/>
      </c>
      <c r="M779" s="15" t="str">
        <f t="shared" si="147"/>
        <v/>
      </c>
      <c r="N779" s="24" t="str">
        <f t="shared" si="152"/>
        <v/>
      </c>
      <c r="O779" s="15" t="str">
        <f t="shared" si="153"/>
        <v/>
      </c>
    </row>
    <row r="780" spans="2:15" x14ac:dyDescent="0.3">
      <c r="B780" s="3" t="str">
        <f t="shared" si="148"/>
        <v/>
      </c>
      <c r="C780" s="10" t="str">
        <f t="shared" si="149"/>
        <v/>
      </c>
      <c r="D780" s="14" t="str">
        <f t="shared" si="150"/>
        <v/>
      </c>
      <c r="E780" s="14" t="str">
        <f t="shared" si="142"/>
        <v/>
      </c>
      <c r="F780" s="14" t="str">
        <f t="shared" si="143"/>
        <v/>
      </c>
      <c r="G780" s="14" t="str">
        <f t="shared" si="144"/>
        <v/>
      </c>
      <c r="H780" s="14" t="str">
        <f t="shared" si="145"/>
        <v/>
      </c>
      <c r="I780" s="14" t="str">
        <f t="shared" si="146"/>
        <v/>
      </c>
      <c r="J780" s="2"/>
      <c r="K780" s="15"/>
      <c r="L780" s="24" t="str">
        <f t="shared" si="151"/>
        <v/>
      </c>
      <c r="M780" s="15" t="str">
        <f t="shared" si="147"/>
        <v/>
      </c>
      <c r="N780" s="24" t="str">
        <f t="shared" si="152"/>
        <v/>
      </c>
      <c r="O780" s="15" t="str">
        <f t="shared" si="153"/>
        <v/>
      </c>
    </row>
    <row r="781" spans="2:15" x14ac:dyDescent="0.3">
      <c r="B781" s="3" t="str">
        <f t="shared" si="148"/>
        <v/>
      </c>
      <c r="C781" s="10" t="str">
        <f t="shared" si="149"/>
        <v/>
      </c>
      <c r="D781" s="14" t="str">
        <f t="shared" si="150"/>
        <v/>
      </c>
      <c r="E781" s="14" t="str">
        <f t="shared" si="142"/>
        <v/>
      </c>
      <c r="F781" s="14" t="str">
        <f t="shared" si="143"/>
        <v/>
      </c>
      <c r="G781" s="14" t="str">
        <f t="shared" si="144"/>
        <v/>
      </c>
      <c r="H781" s="14" t="str">
        <f t="shared" si="145"/>
        <v/>
      </c>
      <c r="I781" s="14" t="str">
        <f t="shared" si="146"/>
        <v/>
      </c>
      <c r="J781" s="2"/>
      <c r="K781" s="15"/>
      <c r="L781" s="24" t="str">
        <f t="shared" si="151"/>
        <v/>
      </c>
      <c r="M781" s="15" t="str">
        <f t="shared" si="147"/>
        <v/>
      </c>
      <c r="N781" s="24" t="str">
        <f t="shared" si="152"/>
        <v/>
      </c>
      <c r="O781" s="15" t="str">
        <f t="shared" si="153"/>
        <v/>
      </c>
    </row>
    <row r="782" spans="2:15" x14ac:dyDescent="0.3">
      <c r="B782" s="3" t="str">
        <f t="shared" si="148"/>
        <v/>
      </c>
      <c r="C782" s="10" t="str">
        <f t="shared" si="149"/>
        <v/>
      </c>
      <c r="D782" s="14" t="str">
        <f t="shared" si="150"/>
        <v/>
      </c>
      <c r="E782" s="14" t="str">
        <f t="shared" si="142"/>
        <v/>
      </c>
      <c r="F782" s="14" t="str">
        <f t="shared" si="143"/>
        <v/>
      </c>
      <c r="G782" s="14" t="str">
        <f t="shared" si="144"/>
        <v/>
      </c>
      <c r="H782" s="14" t="str">
        <f t="shared" si="145"/>
        <v/>
      </c>
      <c r="I782" s="14" t="str">
        <f t="shared" si="146"/>
        <v/>
      </c>
      <c r="J782" s="2"/>
      <c r="K782" s="15"/>
      <c r="L782" s="24" t="str">
        <f t="shared" si="151"/>
        <v/>
      </c>
      <c r="M782" s="15" t="str">
        <f t="shared" si="147"/>
        <v/>
      </c>
      <c r="N782" s="24" t="str">
        <f t="shared" si="152"/>
        <v/>
      </c>
      <c r="O782" s="15" t="str">
        <f t="shared" si="153"/>
        <v/>
      </c>
    </row>
    <row r="783" spans="2:15" x14ac:dyDescent="0.3">
      <c r="B783" s="3" t="str">
        <f t="shared" si="148"/>
        <v/>
      </c>
      <c r="C783" s="10" t="str">
        <f t="shared" si="149"/>
        <v/>
      </c>
      <c r="D783" s="14" t="str">
        <f t="shared" si="150"/>
        <v/>
      </c>
      <c r="E783" s="14" t="str">
        <f t="shared" si="142"/>
        <v/>
      </c>
      <c r="F783" s="14" t="str">
        <f t="shared" si="143"/>
        <v/>
      </c>
      <c r="G783" s="14" t="str">
        <f t="shared" si="144"/>
        <v/>
      </c>
      <c r="H783" s="14" t="str">
        <f t="shared" si="145"/>
        <v/>
      </c>
      <c r="I783" s="14" t="str">
        <f t="shared" si="146"/>
        <v/>
      </c>
      <c r="J783" s="2"/>
      <c r="K783" s="15"/>
      <c r="L783" s="24" t="str">
        <f t="shared" si="151"/>
        <v/>
      </c>
      <c r="M783" s="15" t="str">
        <f t="shared" si="147"/>
        <v/>
      </c>
      <c r="N783" s="24" t="str">
        <f t="shared" si="152"/>
        <v/>
      </c>
      <c r="O783" s="15" t="str">
        <f t="shared" si="153"/>
        <v/>
      </c>
    </row>
    <row r="784" spans="2:15" x14ac:dyDescent="0.3">
      <c r="B784" s="3" t="str">
        <f t="shared" si="148"/>
        <v/>
      </c>
      <c r="C784" s="10" t="str">
        <f t="shared" si="149"/>
        <v/>
      </c>
      <c r="D784" s="14" t="str">
        <f t="shared" si="150"/>
        <v/>
      </c>
      <c r="E784" s="14" t="str">
        <f t="shared" si="142"/>
        <v/>
      </c>
      <c r="F784" s="14" t="str">
        <f t="shared" si="143"/>
        <v/>
      </c>
      <c r="G784" s="14" t="str">
        <f t="shared" si="144"/>
        <v/>
      </c>
      <c r="H784" s="14" t="str">
        <f t="shared" si="145"/>
        <v/>
      </c>
      <c r="I784" s="14" t="str">
        <f t="shared" si="146"/>
        <v/>
      </c>
      <c r="J784" s="2"/>
      <c r="K784" s="15"/>
      <c r="L784" s="24" t="str">
        <f t="shared" si="151"/>
        <v/>
      </c>
      <c r="M784" s="15" t="str">
        <f t="shared" si="147"/>
        <v/>
      </c>
      <c r="N784" s="24" t="str">
        <f t="shared" si="152"/>
        <v/>
      </c>
      <c r="O784" s="15" t="str">
        <f t="shared" si="153"/>
        <v/>
      </c>
    </row>
    <row r="785" spans="2:15" x14ac:dyDescent="0.3">
      <c r="B785" s="3" t="str">
        <f t="shared" si="148"/>
        <v/>
      </c>
      <c r="C785" s="10" t="str">
        <f t="shared" si="149"/>
        <v/>
      </c>
      <c r="D785" s="14" t="str">
        <f t="shared" si="150"/>
        <v/>
      </c>
      <c r="E785" s="14" t="str">
        <f t="shared" si="142"/>
        <v/>
      </c>
      <c r="F785" s="14" t="str">
        <f t="shared" si="143"/>
        <v/>
      </c>
      <c r="G785" s="14" t="str">
        <f t="shared" si="144"/>
        <v/>
      </c>
      <c r="H785" s="14" t="str">
        <f t="shared" si="145"/>
        <v/>
      </c>
      <c r="I785" s="14" t="str">
        <f t="shared" si="146"/>
        <v/>
      </c>
      <c r="J785" s="2"/>
      <c r="K785" s="15"/>
      <c r="L785" s="24" t="str">
        <f t="shared" si="151"/>
        <v/>
      </c>
      <c r="M785" s="15" t="str">
        <f t="shared" si="147"/>
        <v/>
      </c>
      <c r="N785" s="24" t="str">
        <f t="shared" si="152"/>
        <v/>
      </c>
      <c r="O785" s="15" t="str">
        <f t="shared" si="153"/>
        <v/>
      </c>
    </row>
    <row r="786" spans="2:15" x14ac:dyDescent="0.3">
      <c r="B786" s="3" t="str">
        <f t="shared" si="148"/>
        <v/>
      </c>
      <c r="C786" s="10" t="str">
        <f t="shared" si="149"/>
        <v/>
      </c>
      <c r="D786" s="14" t="str">
        <f t="shared" si="150"/>
        <v/>
      </c>
      <c r="E786" s="14" t="str">
        <f t="shared" si="142"/>
        <v/>
      </c>
      <c r="F786" s="14" t="str">
        <f t="shared" si="143"/>
        <v/>
      </c>
      <c r="G786" s="14" t="str">
        <f t="shared" si="144"/>
        <v/>
      </c>
      <c r="H786" s="14" t="str">
        <f t="shared" si="145"/>
        <v/>
      </c>
      <c r="I786" s="14" t="str">
        <f t="shared" si="146"/>
        <v/>
      </c>
      <c r="J786" s="2"/>
      <c r="K786" s="15"/>
      <c r="L786" s="24" t="str">
        <f t="shared" si="151"/>
        <v/>
      </c>
      <c r="M786" s="15" t="str">
        <f t="shared" si="147"/>
        <v/>
      </c>
      <c r="N786" s="24" t="str">
        <f t="shared" si="152"/>
        <v/>
      </c>
      <c r="O786" s="15" t="str">
        <f t="shared" si="153"/>
        <v/>
      </c>
    </row>
    <row r="787" spans="2:15" x14ac:dyDescent="0.3">
      <c r="B787" s="3" t="str">
        <f t="shared" si="148"/>
        <v/>
      </c>
      <c r="C787" s="10" t="str">
        <f t="shared" si="149"/>
        <v/>
      </c>
      <c r="D787" s="14" t="str">
        <f t="shared" si="150"/>
        <v/>
      </c>
      <c r="E787" s="14" t="str">
        <f t="shared" si="142"/>
        <v/>
      </c>
      <c r="F787" s="14" t="str">
        <f t="shared" si="143"/>
        <v/>
      </c>
      <c r="G787" s="14" t="str">
        <f t="shared" si="144"/>
        <v/>
      </c>
      <c r="H787" s="14" t="str">
        <f t="shared" si="145"/>
        <v/>
      </c>
      <c r="I787" s="14" t="str">
        <f t="shared" si="146"/>
        <v/>
      </c>
      <c r="J787" s="2"/>
      <c r="K787" s="15"/>
      <c r="L787" s="24" t="str">
        <f t="shared" si="151"/>
        <v/>
      </c>
      <c r="M787" s="15" t="str">
        <f t="shared" si="147"/>
        <v/>
      </c>
      <c r="N787" s="24" t="str">
        <f t="shared" si="152"/>
        <v/>
      </c>
      <c r="O787" s="15" t="str">
        <f t="shared" si="153"/>
        <v/>
      </c>
    </row>
    <row r="788" spans="2:15" x14ac:dyDescent="0.3">
      <c r="B788" s="3" t="str">
        <f t="shared" si="148"/>
        <v/>
      </c>
      <c r="C788" s="10" t="str">
        <f t="shared" si="149"/>
        <v/>
      </c>
      <c r="D788" s="14" t="str">
        <f t="shared" si="150"/>
        <v/>
      </c>
      <c r="E788" s="14" t="str">
        <f t="shared" ref="E788:E851" si="154">IF(OR(B788="",B788&lt;=0,$D$10=0),"",H788-F788)</f>
        <v/>
      </c>
      <c r="F788" s="14" t="str">
        <f t="shared" ref="F788:F851" si="155">IF(OR(B788="",$D$10=0),"",D788*$D$12/12)</f>
        <v/>
      </c>
      <c r="G788" s="14" t="str">
        <f t="shared" ref="G788:G851" si="156">IF(B788&lt;&gt;"",$D$10*$D$14/12,"")</f>
        <v/>
      </c>
      <c r="H788" s="14" t="str">
        <f t="shared" ref="H788:H851" si="157">IF(OR(B788="",B788&lt;=0,$D$10=0),"",I788-G788)</f>
        <v/>
      </c>
      <c r="I788" s="14" t="str">
        <f t="shared" ref="I788:I851" si="158">IF(OR(B788="",B788&lt;=0,$D$10=0),"",$I$6)</f>
        <v/>
      </c>
      <c r="J788" s="2"/>
      <c r="K788" s="15"/>
      <c r="L788" s="24" t="str">
        <f t="shared" si="151"/>
        <v/>
      </c>
      <c r="M788" s="15" t="str">
        <f t="shared" ref="M788:M851" si="159">IF(OR(B788="",B788&lt;=0,$D$10=0),"",N788/$I$9)</f>
        <v/>
      </c>
      <c r="N788" s="24" t="str">
        <f t="shared" si="152"/>
        <v/>
      </c>
      <c r="O788" s="15" t="str">
        <f t="shared" si="153"/>
        <v/>
      </c>
    </row>
    <row r="789" spans="2:15" x14ac:dyDescent="0.3">
      <c r="B789" s="3" t="str">
        <f t="shared" ref="B789:B852" si="160">IF($D$8&gt;=ROW()-19,ROW()-19,"")</f>
        <v/>
      </c>
      <c r="C789" s="10" t="str">
        <f t="shared" ref="C789:C852" si="161">IF(B789&lt;&gt;"",EDATE(C788,1),"")</f>
        <v/>
      </c>
      <c r="D789" s="14" t="str">
        <f t="shared" ref="D789:D852" si="162">IF(B789="","",IF(E788="","",D788-E788))</f>
        <v/>
      </c>
      <c r="E789" s="14" t="str">
        <f t="shared" si="154"/>
        <v/>
      </c>
      <c r="F789" s="14" t="str">
        <f t="shared" si="155"/>
        <v/>
      </c>
      <c r="G789" s="14" t="str">
        <f t="shared" si="156"/>
        <v/>
      </c>
      <c r="H789" s="14" t="str">
        <f t="shared" si="157"/>
        <v/>
      </c>
      <c r="I789" s="14" t="str">
        <f t="shared" si="158"/>
        <v/>
      </c>
      <c r="J789" s="2"/>
      <c r="K789" s="15"/>
      <c r="L789" s="24" t="str">
        <f t="shared" ref="L789:L852" si="163">IF(OR(C789="",C789&lt;=0,$D$10=0),"",L788+E789)</f>
        <v/>
      </c>
      <c r="M789" s="15" t="str">
        <f t="shared" si="159"/>
        <v/>
      </c>
      <c r="N789" s="24" t="str">
        <f t="shared" ref="N789:N852" si="164">IF(OR(B789="",$D$10=0),"",N788+F789)</f>
        <v/>
      </c>
      <c r="O789" s="15" t="str">
        <f t="shared" ref="O789:O852" si="165">IF(OR(B789="",$D$10=0),"",N789/(L789+N789))</f>
        <v/>
      </c>
    </row>
    <row r="790" spans="2:15" x14ac:dyDescent="0.3">
      <c r="B790" s="3" t="str">
        <f t="shared" si="160"/>
        <v/>
      </c>
      <c r="C790" s="10" t="str">
        <f t="shared" si="161"/>
        <v/>
      </c>
      <c r="D790" s="14" t="str">
        <f t="shared" si="162"/>
        <v/>
      </c>
      <c r="E790" s="14" t="str">
        <f t="shared" si="154"/>
        <v/>
      </c>
      <c r="F790" s="14" t="str">
        <f t="shared" si="155"/>
        <v/>
      </c>
      <c r="G790" s="14" t="str">
        <f t="shared" si="156"/>
        <v/>
      </c>
      <c r="H790" s="14" t="str">
        <f t="shared" si="157"/>
        <v/>
      </c>
      <c r="I790" s="14" t="str">
        <f t="shared" si="158"/>
        <v/>
      </c>
      <c r="J790" s="2"/>
      <c r="K790" s="15"/>
      <c r="L790" s="24" t="str">
        <f t="shared" si="163"/>
        <v/>
      </c>
      <c r="M790" s="15" t="str">
        <f t="shared" si="159"/>
        <v/>
      </c>
      <c r="N790" s="24" t="str">
        <f t="shared" si="164"/>
        <v/>
      </c>
      <c r="O790" s="15" t="str">
        <f t="shared" si="165"/>
        <v/>
      </c>
    </row>
    <row r="791" spans="2:15" x14ac:dyDescent="0.3">
      <c r="B791" s="3" t="str">
        <f t="shared" si="160"/>
        <v/>
      </c>
      <c r="C791" s="10" t="str">
        <f t="shared" si="161"/>
        <v/>
      </c>
      <c r="D791" s="14" t="str">
        <f t="shared" si="162"/>
        <v/>
      </c>
      <c r="E791" s="14" t="str">
        <f t="shared" si="154"/>
        <v/>
      </c>
      <c r="F791" s="14" t="str">
        <f t="shared" si="155"/>
        <v/>
      </c>
      <c r="G791" s="14" t="str">
        <f t="shared" si="156"/>
        <v/>
      </c>
      <c r="H791" s="14" t="str">
        <f t="shared" si="157"/>
        <v/>
      </c>
      <c r="I791" s="14" t="str">
        <f t="shared" si="158"/>
        <v/>
      </c>
      <c r="J791" s="2"/>
      <c r="K791" s="15"/>
      <c r="L791" s="24" t="str">
        <f t="shared" si="163"/>
        <v/>
      </c>
      <c r="M791" s="15" t="str">
        <f t="shared" si="159"/>
        <v/>
      </c>
      <c r="N791" s="24" t="str">
        <f t="shared" si="164"/>
        <v/>
      </c>
      <c r="O791" s="15" t="str">
        <f t="shared" si="165"/>
        <v/>
      </c>
    </row>
    <row r="792" spans="2:15" x14ac:dyDescent="0.3">
      <c r="B792" s="3" t="str">
        <f t="shared" si="160"/>
        <v/>
      </c>
      <c r="C792" s="10" t="str">
        <f t="shared" si="161"/>
        <v/>
      </c>
      <c r="D792" s="14" t="str">
        <f t="shared" si="162"/>
        <v/>
      </c>
      <c r="E792" s="14" t="str">
        <f t="shared" si="154"/>
        <v/>
      </c>
      <c r="F792" s="14" t="str">
        <f t="shared" si="155"/>
        <v/>
      </c>
      <c r="G792" s="14" t="str">
        <f t="shared" si="156"/>
        <v/>
      </c>
      <c r="H792" s="14" t="str">
        <f t="shared" si="157"/>
        <v/>
      </c>
      <c r="I792" s="14" t="str">
        <f t="shared" si="158"/>
        <v/>
      </c>
      <c r="J792" s="2"/>
      <c r="K792" s="15"/>
      <c r="L792" s="24" t="str">
        <f t="shared" si="163"/>
        <v/>
      </c>
      <c r="M792" s="15" t="str">
        <f t="shared" si="159"/>
        <v/>
      </c>
      <c r="N792" s="24" t="str">
        <f t="shared" si="164"/>
        <v/>
      </c>
      <c r="O792" s="15" t="str">
        <f t="shared" si="165"/>
        <v/>
      </c>
    </row>
    <row r="793" spans="2:15" x14ac:dyDescent="0.3">
      <c r="B793" s="3" t="str">
        <f t="shared" si="160"/>
        <v/>
      </c>
      <c r="C793" s="10" t="str">
        <f t="shared" si="161"/>
        <v/>
      </c>
      <c r="D793" s="14" t="str">
        <f t="shared" si="162"/>
        <v/>
      </c>
      <c r="E793" s="14" t="str">
        <f t="shared" si="154"/>
        <v/>
      </c>
      <c r="F793" s="14" t="str">
        <f t="shared" si="155"/>
        <v/>
      </c>
      <c r="G793" s="14" t="str">
        <f t="shared" si="156"/>
        <v/>
      </c>
      <c r="H793" s="14" t="str">
        <f t="shared" si="157"/>
        <v/>
      </c>
      <c r="I793" s="14" t="str">
        <f t="shared" si="158"/>
        <v/>
      </c>
      <c r="J793" s="2"/>
      <c r="K793" s="15"/>
      <c r="L793" s="24" t="str">
        <f t="shared" si="163"/>
        <v/>
      </c>
      <c r="M793" s="15" t="str">
        <f t="shared" si="159"/>
        <v/>
      </c>
      <c r="N793" s="24" t="str">
        <f t="shared" si="164"/>
        <v/>
      </c>
      <c r="O793" s="15" t="str">
        <f t="shared" si="165"/>
        <v/>
      </c>
    </row>
    <row r="794" spans="2:15" x14ac:dyDescent="0.3">
      <c r="B794" s="3" t="str">
        <f t="shared" si="160"/>
        <v/>
      </c>
      <c r="C794" s="10" t="str">
        <f t="shared" si="161"/>
        <v/>
      </c>
      <c r="D794" s="14" t="str">
        <f t="shared" si="162"/>
        <v/>
      </c>
      <c r="E794" s="14" t="str">
        <f t="shared" si="154"/>
        <v/>
      </c>
      <c r="F794" s="14" t="str">
        <f t="shared" si="155"/>
        <v/>
      </c>
      <c r="G794" s="14" t="str">
        <f t="shared" si="156"/>
        <v/>
      </c>
      <c r="H794" s="14" t="str">
        <f t="shared" si="157"/>
        <v/>
      </c>
      <c r="I794" s="14" t="str">
        <f t="shared" si="158"/>
        <v/>
      </c>
      <c r="J794" s="2"/>
      <c r="K794" s="15"/>
      <c r="L794" s="24" t="str">
        <f t="shared" si="163"/>
        <v/>
      </c>
      <c r="M794" s="15" t="str">
        <f t="shared" si="159"/>
        <v/>
      </c>
      <c r="N794" s="24" t="str">
        <f t="shared" si="164"/>
        <v/>
      </c>
      <c r="O794" s="15" t="str">
        <f t="shared" si="165"/>
        <v/>
      </c>
    </row>
    <row r="795" spans="2:15" x14ac:dyDescent="0.3">
      <c r="B795" s="3" t="str">
        <f t="shared" si="160"/>
        <v/>
      </c>
      <c r="C795" s="10" t="str">
        <f t="shared" si="161"/>
        <v/>
      </c>
      <c r="D795" s="14" t="str">
        <f t="shared" si="162"/>
        <v/>
      </c>
      <c r="E795" s="14" t="str">
        <f t="shared" si="154"/>
        <v/>
      </c>
      <c r="F795" s="14" t="str">
        <f t="shared" si="155"/>
        <v/>
      </c>
      <c r="G795" s="14" t="str">
        <f t="shared" si="156"/>
        <v/>
      </c>
      <c r="H795" s="14" t="str">
        <f t="shared" si="157"/>
        <v/>
      </c>
      <c r="I795" s="14" t="str">
        <f t="shared" si="158"/>
        <v/>
      </c>
      <c r="J795" s="2"/>
      <c r="K795" s="15"/>
      <c r="L795" s="24" t="str">
        <f t="shared" si="163"/>
        <v/>
      </c>
      <c r="M795" s="15" t="str">
        <f t="shared" si="159"/>
        <v/>
      </c>
      <c r="N795" s="24" t="str">
        <f t="shared" si="164"/>
        <v/>
      </c>
      <c r="O795" s="15" t="str">
        <f t="shared" si="165"/>
        <v/>
      </c>
    </row>
    <row r="796" spans="2:15" x14ac:dyDescent="0.3">
      <c r="B796" s="3" t="str">
        <f t="shared" si="160"/>
        <v/>
      </c>
      <c r="C796" s="10" t="str">
        <f t="shared" si="161"/>
        <v/>
      </c>
      <c r="D796" s="14" t="str">
        <f t="shared" si="162"/>
        <v/>
      </c>
      <c r="E796" s="14" t="str">
        <f t="shared" si="154"/>
        <v/>
      </c>
      <c r="F796" s="14" t="str">
        <f t="shared" si="155"/>
        <v/>
      </c>
      <c r="G796" s="14" t="str">
        <f t="shared" si="156"/>
        <v/>
      </c>
      <c r="H796" s="14" t="str">
        <f t="shared" si="157"/>
        <v/>
      </c>
      <c r="I796" s="14" t="str">
        <f t="shared" si="158"/>
        <v/>
      </c>
      <c r="J796" s="2"/>
      <c r="K796" s="15"/>
      <c r="L796" s="24" t="str">
        <f t="shared" si="163"/>
        <v/>
      </c>
      <c r="M796" s="15" t="str">
        <f t="shared" si="159"/>
        <v/>
      </c>
      <c r="N796" s="24" t="str">
        <f t="shared" si="164"/>
        <v/>
      </c>
      <c r="O796" s="15" t="str">
        <f t="shared" si="165"/>
        <v/>
      </c>
    </row>
    <row r="797" spans="2:15" x14ac:dyDescent="0.3">
      <c r="B797" s="3" t="str">
        <f t="shared" si="160"/>
        <v/>
      </c>
      <c r="C797" s="10" t="str">
        <f t="shared" si="161"/>
        <v/>
      </c>
      <c r="D797" s="14" t="str">
        <f t="shared" si="162"/>
        <v/>
      </c>
      <c r="E797" s="14" t="str">
        <f t="shared" si="154"/>
        <v/>
      </c>
      <c r="F797" s="14" t="str">
        <f t="shared" si="155"/>
        <v/>
      </c>
      <c r="G797" s="14" t="str">
        <f t="shared" si="156"/>
        <v/>
      </c>
      <c r="H797" s="14" t="str">
        <f t="shared" si="157"/>
        <v/>
      </c>
      <c r="I797" s="14" t="str">
        <f t="shared" si="158"/>
        <v/>
      </c>
      <c r="J797" s="2"/>
      <c r="K797" s="15"/>
      <c r="L797" s="24" t="str">
        <f t="shared" si="163"/>
        <v/>
      </c>
      <c r="M797" s="15" t="str">
        <f t="shared" si="159"/>
        <v/>
      </c>
      <c r="N797" s="24" t="str">
        <f t="shared" si="164"/>
        <v/>
      </c>
      <c r="O797" s="15" t="str">
        <f t="shared" si="165"/>
        <v/>
      </c>
    </row>
    <row r="798" spans="2:15" x14ac:dyDescent="0.3">
      <c r="B798" s="3" t="str">
        <f t="shared" si="160"/>
        <v/>
      </c>
      <c r="C798" s="10" t="str">
        <f t="shared" si="161"/>
        <v/>
      </c>
      <c r="D798" s="14" t="str">
        <f t="shared" si="162"/>
        <v/>
      </c>
      <c r="E798" s="14" t="str">
        <f t="shared" si="154"/>
        <v/>
      </c>
      <c r="F798" s="14" t="str">
        <f t="shared" si="155"/>
        <v/>
      </c>
      <c r="G798" s="14" t="str">
        <f t="shared" si="156"/>
        <v/>
      </c>
      <c r="H798" s="14" t="str">
        <f t="shared" si="157"/>
        <v/>
      </c>
      <c r="I798" s="14" t="str">
        <f t="shared" si="158"/>
        <v/>
      </c>
      <c r="J798" s="2"/>
      <c r="K798" s="15"/>
      <c r="L798" s="24" t="str">
        <f t="shared" si="163"/>
        <v/>
      </c>
      <c r="M798" s="15" t="str">
        <f t="shared" si="159"/>
        <v/>
      </c>
      <c r="N798" s="24" t="str">
        <f t="shared" si="164"/>
        <v/>
      </c>
      <c r="O798" s="15" t="str">
        <f t="shared" si="165"/>
        <v/>
      </c>
    </row>
    <row r="799" spans="2:15" x14ac:dyDescent="0.3">
      <c r="B799" s="3" t="str">
        <f t="shared" si="160"/>
        <v/>
      </c>
      <c r="C799" s="10" t="str">
        <f t="shared" si="161"/>
        <v/>
      </c>
      <c r="D799" s="14" t="str">
        <f t="shared" si="162"/>
        <v/>
      </c>
      <c r="E799" s="14" t="str">
        <f t="shared" si="154"/>
        <v/>
      </c>
      <c r="F799" s="14" t="str">
        <f t="shared" si="155"/>
        <v/>
      </c>
      <c r="G799" s="14" t="str">
        <f t="shared" si="156"/>
        <v/>
      </c>
      <c r="H799" s="14" t="str">
        <f t="shared" si="157"/>
        <v/>
      </c>
      <c r="I799" s="14" t="str">
        <f t="shared" si="158"/>
        <v/>
      </c>
      <c r="J799" s="2"/>
      <c r="K799" s="15"/>
      <c r="L799" s="24" t="str">
        <f t="shared" si="163"/>
        <v/>
      </c>
      <c r="M799" s="15" t="str">
        <f t="shared" si="159"/>
        <v/>
      </c>
      <c r="N799" s="24" t="str">
        <f t="shared" si="164"/>
        <v/>
      </c>
      <c r="O799" s="15" t="str">
        <f t="shared" si="165"/>
        <v/>
      </c>
    </row>
    <row r="800" spans="2:15" x14ac:dyDescent="0.3">
      <c r="B800" s="3" t="str">
        <f t="shared" si="160"/>
        <v/>
      </c>
      <c r="C800" s="10" t="str">
        <f t="shared" si="161"/>
        <v/>
      </c>
      <c r="D800" s="14" t="str">
        <f t="shared" si="162"/>
        <v/>
      </c>
      <c r="E800" s="14" t="str">
        <f t="shared" si="154"/>
        <v/>
      </c>
      <c r="F800" s="14" t="str">
        <f t="shared" si="155"/>
        <v/>
      </c>
      <c r="G800" s="14" t="str">
        <f t="shared" si="156"/>
        <v/>
      </c>
      <c r="H800" s="14" t="str">
        <f t="shared" si="157"/>
        <v/>
      </c>
      <c r="I800" s="14" t="str">
        <f t="shared" si="158"/>
        <v/>
      </c>
      <c r="J800" s="2"/>
      <c r="K800" s="15"/>
      <c r="L800" s="24" t="str">
        <f t="shared" si="163"/>
        <v/>
      </c>
      <c r="M800" s="15" t="str">
        <f t="shared" si="159"/>
        <v/>
      </c>
      <c r="N800" s="24" t="str">
        <f t="shared" si="164"/>
        <v/>
      </c>
      <c r="O800" s="15" t="str">
        <f t="shared" si="165"/>
        <v/>
      </c>
    </row>
    <row r="801" spans="2:15" x14ac:dyDescent="0.3">
      <c r="B801" s="3" t="str">
        <f t="shared" si="160"/>
        <v/>
      </c>
      <c r="C801" s="10" t="str">
        <f t="shared" si="161"/>
        <v/>
      </c>
      <c r="D801" s="14" t="str">
        <f t="shared" si="162"/>
        <v/>
      </c>
      <c r="E801" s="14" t="str">
        <f t="shared" si="154"/>
        <v/>
      </c>
      <c r="F801" s="14" t="str">
        <f t="shared" si="155"/>
        <v/>
      </c>
      <c r="G801" s="14" t="str">
        <f t="shared" si="156"/>
        <v/>
      </c>
      <c r="H801" s="14" t="str">
        <f t="shared" si="157"/>
        <v/>
      </c>
      <c r="I801" s="14" t="str">
        <f t="shared" si="158"/>
        <v/>
      </c>
      <c r="J801" s="2"/>
      <c r="K801" s="15"/>
      <c r="L801" s="24" t="str">
        <f t="shared" si="163"/>
        <v/>
      </c>
      <c r="M801" s="15" t="str">
        <f t="shared" si="159"/>
        <v/>
      </c>
      <c r="N801" s="24" t="str">
        <f t="shared" si="164"/>
        <v/>
      </c>
      <c r="O801" s="15" t="str">
        <f t="shared" si="165"/>
        <v/>
      </c>
    </row>
    <row r="802" spans="2:15" x14ac:dyDescent="0.3">
      <c r="B802" s="3" t="str">
        <f t="shared" si="160"/>
        <v/>
      </c>
      <c r="C802" s="10" t="str">
        <f t="shared" si="161"/>
        <v/>
      </c>
      <c r="D802" s="14" t="str">
        <f t="shared" si="162"/>
        <v/>
      </c>
      <c r="E802" s="14" t="str">
        <f t="shared" si="154"/>
        <v/>
      </c>
      <c r="F802" s="14" t="str">
        <f t="shared" si="155"/>
        <v/>
      </c>
      <c r="G802" s="14" t="str">
        <f t="shared" si="156"/>
        <v/>
      </c>
      <c r="H802" s="14" t="str">
        <f t="shared" si="157"/>
        <v/>
      </c>
      <c r="I802" s="14" t="str">
        <f t="shared" si="158"/>
        <v/>
      </c>
      <c r="J802" s="2"/>
      <c r="K802" s="15"/>
      <c r="L802" s="24" t="str">
        <f t="shared" si="163"/>
        <v/>
      </c>
      <c r="M802" s="15" t="str">
        <f t="shared" si="159"/>
        <v/>
      </c>
      <c r="N802" s="24" t="str">
        <f t="shared" si="164"/>
        <v/>
      </c>
      <c r="O802" s="15" t="str">
        <f t="shared" si="165"/>
        <v/>
      </c>
    </row>
    <row r="803" spans="2:15" x14ac:dyDescent="0.3">
      <c r="B803" s="3" t="str">
        <f t="shared" si="160"/>
        <v/>
      </c>
      <c r="C803" s="10" t="str">
        <f t="shared" si="161"/>
        <v/>
      </c>
      <c r="D803" s="14" t="str">
        <f t="shared" si="162"/>
        <v/>
      </c>
      <c r="E803" s="14" t="str">
        <f t="shared" si="154"/>
        <v/>
      </c>
      <c r="F803" s="14" t="str">
        <f t="shared" si="155"/>
        <v/>
      </c>
      <c r="G803" s="14" t="str">
        <f t="shared" si="156"/>
        <v/>
      </c>
      <c r="H803" s="14" t="str">
        <f t="shared" si="157"/>
        <v/>
      </c>
      <c r="I803" s="14" t="str">
        <f t="shared" si="158"/>
        <v/>
      </c>
      <c r="J803" s="2"/>
      <c r="K803" s="15"/>
      <c r="L803" s="24" t="str">
        <f t="shared" si="163"/>
        <v/>
      </c>
      <c r="M803" s="15" t="str">
        <f t="shared" si="159"/>
        <v/>
      </c>
      <c r="N803" s="24" t="str">
        <f t="shared" si="164"/>
        <v/>
      </c>
      <c r="O803" s="15" t="str">
        <f t="shared" si="165"/>
        <v/>
      </c>
    </row>
    <row r="804" spans="2:15" x14ac:dyDescent="0.3">
      <c r="B804" s="3" t="str">
        <f t="shared" si="160"/>
        <v/>
      </c>
      <c r="C804" s="10" t="str">
        <f t="shared" si="161"/>
        <v/>
      </c>
      <c r="D804" s="14" t="str">
        <f t="shared" si="162"/>
        <v/>
      </c>
      <c r="E804" s="14" t="str">
        <f t="shared" si="154"/>
        <v/>
      </c>
      <c r="F804" s="14" t="str">
        <f t="shared" si="155"/>
        <v/>
      </c>
      <c r="G804" s="14" t="str">
        <f t="shared" si="156"/>
        <v/>
      </c>
      <c r="H804" s="14" t="str">
        <f t="shared" si="157"/>
        <v/>
      </c>
      <c r="I804" s="14" t="str">
        <f t="shared" si="158"/>
        <v/>
      </c>
      <c r="J804" s="2"/>
      <c r="K804" s="15"/>
      <c r="L804" s="24" t="str">
        <f t="shared" si="163"/>
        <v/>
      </c>
      <c r="M804" s="15" t="str">
        <f t="shared" si="159"/>
        <v/>
      </c>
      <c r="N804" s="24" t="str">
        <f t="shared" si="164"/>
        <v/>
      </c>
      <c r="O804" s="15" t="str">
        <f t="shared" si="165"/>
        <v/>
      </c>
    </row>
    <row r="805" spans="2:15" x14ac:dyDescent="0.3">
      <c r="B805" s="3" t="str">
        <f t="shared" si="160"/>
        <v/>
      </c>
      <c r="C805" s="10" t="str">
        <f t="shared" si="161"/>
        <v/>
      </c>
      <c r="D805" s="14" t="str">
        <f t="shared" si="162"/>
        <v/>
      </c>
      <c r="E805" s="14" t="str">
        <f t="shared" si="154"/>
        <v/>
      </c>
      <c r="F805" s="14" t="str">
        <f t="shared" si="155"/>
        <v/>
      </c>
      <c r="G805" s="14" t="str">
        <f t="shared" si="156"/>
        <v/>
      </c>
      <c r="H805" s="14" t="str">
        <f t="shared" si="157"/>
        <v/>
      </c>
      <c r="I805" s="14" t="str">
        <f t="shared" si="158"/>
        <v/>
      </c>
      <c r="J805" s="2"/>
      <c r="K805" s="15"/>
      <c r="L805" s="24" t="str">
        <f t="shared" si="163"/>
        <v/>
      </c>
      <c r="M805" s="15" t="str">
        <f t="shared" si="159"/>
        <v/>
      </c>
      <c r="N805" s="24" t="str">
        <f t="shared" si="164"/>
        <v/>
      </c>
      <c r="O805" s="15" t="str">
        <f t="shared" si="165"/>
        <v/>
      </c>
    </row>
    <row r="806" spans="2:15" x14ac:dyDescent="0.3">
      <c r="B806" s="3" t="str">
        <f t="shared" si="160"/>
        <v/>
      </c>
      <c r="C806" s="10" t="str">
        <f t="shared" si="161"/>
        <v/>
      </c>
      <c r="D806" s="14" t="str">
        <f t="shared" si="162"/>
        <v/>
      </c>
      <c r="E806" s="14" t="str">
        <f t="shared" si="154"/>
        <v/>
      </c>
      <c r="F806" s="14" t="str">
        <f t="shared" si="155"/>
        <v/>
      </c>
      <c r="G806" s="14" t="str">
        <f t="shared" si="156"/>
        <v/>
      </c>
      <c r="H806" s="14" t="str">
        <f t="shared" si="157"/>
        <v/>
      </c>
      <c r="I806" s="14" t="str">
        <f t="shared" si="158"/>
        <v/>
      </c>
      <c r="J806" s="2"/>
      <c r="K806" s="15"/>
      <c r="L806" s="24" t="str">
        <f t="shared" si="163"/>
        <v/>
      </c>
      <c r="M806" s="15" t="str">
        <f t="shared" si="159"/>
        <v/>
      </c>
      <c r="N806" s="24" t="str">
        <f t="shared" si="164"/>
        <v/>
      </c>
      <c r="O806" s="15" t="str">
        <f t="shared" si="165"/>
        <v/>
      </c>
    </row>
    <row r="807" spans="2:15" x14ac:dyDescent="0.3">
      <c r="B807" s="3" t="str">
        <f t="shared" si="160"/>
        <v/>
      </c>
      <c r="C807" s="10" t="str">
        <f t="shared" si="161"/>
        <v/>
      </c>
      <c r="D807" s="14" t="str">
        <f t="shared" si="162"/>
        <v/>
      </c>
      <c r="E807" s="14" t="str">
        <f t="shared" si="154"/>
        <v/>
      </c>
      <c r="F807" s="14" t="str">
        <f t="shared" si="155"/>
        <v/>
      </c>
      <c r="G807" s="14" t="str">
        <f t="shared" si="156"/>
        <v/>
      </c>
      <c r="H807" s="14" t="str">
        <f t="shared" si="157"/>
        <v/>
      </c>
      <c r="I807" s="14" t="str">
        <f t="shared" si="158"/>
        <v/>
      </c>
      <c r="J807" s="2"/>
      <c r="K807" s="15"/>
      <c r="L807" s="24" t="str">
        <f t="shared" si="163"/>
        <v/>
      </c>
      <c r="M807" s="15" t="str">
        <f t="shared" si="159"/>
        <v/>
      </c>
      <c r="N807" s="24" t="str">
        <f t="shared" si="164"/>
        <v/>
      </c>
      <c r="O807" s="15" t="str">
        <f t="shared" si="165"/>
        <v/>
      </c>
    </row>
    <row r="808" spans="2:15" x14ac:dyDescent="0.3">
      <c r="B808" s="3" t="str">
        <f t="shared" si="160"/>
        <v/>
      </c>
      <c r="C808" s="10" t="str">
        <f t="shared" si="161"/>
        <v/>
      </c>
      <c r="D808" s="14" t="str">
        <f t="shared" si="162"/>
        <v/>
      </c>
      <c r="E808" s="14" t="str">
        <f t="shared" si="154"/>
        <v/>
      </c>
      <c r="F808" s="14" t="str">
        <f t="shared" si="155"/>
        <v/>
      </c>
      <c r="G808" s="14" t="str">
        <f t="shared" si="156"/>
        <v/>
      </c>
      <c r="H808" s="14" t="str">
        <f t="shared" si="157"/>
        <v/>
      </c>
      <c r="I808" s="14" t="str">
        <f t="shared" si="158"/>
        <v/>
      </c>
      <c r="J808" s="2"/>
      <c r="K808" s="15"/>
      <c r="L808" s="24" t="str">
        <f t="shared" si="163"/>
        <v/>
      </c>
      <c r="M808" s="15" t="str">
        <f t="shared" si="159"/>
        <v/>
      </c>
      <c r="N808" s="24" t="str">
        <f t="shared" si="164"/>
        <v/>
      </c>
      <c r="O808" s="15" t="str">
        <f t="shared" si="165"/>
        <v/>
      </c>
    </row>
    <row r="809" spans="2:15" x14ac:dyDescent="0.3">
      <c r="B809" s="3" t="str">
        <f t="shared" si="160"/>
        <v/>
      </c>
      <c r="C809" s="10" t="str">
        <f t="shared" si="161"/>
        <v/>
      </c>
      <c r="D809" s="14" t="str">
        <f t="shared" si="162"/>
        <v/>
      </c>
      <c r="E809" s="14" t="str">
        <f t="shared" si="154"/>
        <v/>
      </c>
      <c r="F809" s="14" t="str">
        <f t="shared" si="155"/>
        <v/>
      </c>
      <c r="G809" s="14" t="str">
        <f t="shared" si="156"/>
        <v/>
      </c>
      <c r="H809" s="14" t="str">
        <f t="shared" si="157"/>
        <v/>
      </c>
      <c r="I809" s="14" t="str">
        <f t="shared" si="158"/>
        <v/>
      </c>
      <c r="J809" s="2"/>
      <c r="K809" s="15"/>
      <c r="L809" s="24" t="str">
        <f t="shared" si="163"/>
        <v/>
      </c>
      <c r="M809" s="15" t="str">
        <f t="shared" si="159"/>
        <v/>
      </c>
      <c r="N809" s="24" t="str">
        <f t="shared" si="164"/>
        <v/>
      </c>
      <c r="O809" s="15" t="str">
        <f t="shared" si="165"/>
        <v/>
      </c>
    </row>
    <row r="810" spans="2:15" x14ac:dyDescent="0.3">
      <c r="B810" s="3" t="str">
        <f t="shared" si="160"/>
        <v/>
      </c>
      <c r="C810" s="10" t="str">
        <f t="shared" si="161"/>
        <v/>
      </c>
      <c r="D810" s="14" t="str">
        <f t="shared" si="162"/>
        <v/>
      </c>
      <c r="E810" s="14" t="str">
        <f t="shared" si="154"/>
        <v/>
      </c>
      <c r="F810" s="14" t="str">
        <f t="shared" si="155"/>
        <v/>
      </c>
      <c r="G810" s="14" t="str">
        <f t="shared" si="156"/>
        <v/>
      </c>
      <c r="H810" s="14" t="str">
        <f t="shared" si="157"/>
        <v/>
      </c>
      <c r="I810" s="14" t="str">
        <f t="shared" si="158"/>
        <v/>
      </c>
      <c r="J810" s="2"/>
      <c r="K810" s="15"/>
      <c r="L810" s="24" t="str">
        <f t="shared" si="163"/>
        <v/>
      </c>
      <c r="M810" s="15" t="str">
        <f t="shared" si="159"/>
        <v/>
      </c>
      <c r="N810" s="24" t="str">
        <f t="shared" si="164"/>
        <v/>
      </c>
      <c r="O810" s="15" t="str">
        <f t="shared" si="165"/>
        <v/>
      </c>
    </row>
    <row r="811" spans="2:15" x14ac:dyDescent="0.3">
      <c r="B811" s="3" t="str">
        <f t="shared" si="160"/>
        <v/>
      </c>
      <c r="C811" s="10" t="str">
        <f t="shared" si="161"/>
        <v/>
      </c>
      <c r="D811" s="14" t="str">
        <f t="shared" si="162"/>
        <v/>
      </c>
      <c r="E811" s="14" t="str">
        <f t="shared" si="154"/>
        <v/>
      </c>
      <c r="F811" s="14" t="str">
        <f t="shared" si="155"/>
        <v/>
      </c>
      <c r="G811" s="14" t="str">
        <f t="shared" si="156"/>
        <v/>
      </c>
      <c r="H811" s="14" t="str">
        <f t="shared" si="157"/>
        <v/>
      </c>
      <c r="I811" s="14" t="str">
        <f t="shared" si="158"/>
        <v/>
      </c>
      <c r="J811" s="2"/>
      <c r="K811" s="15"/>
      <c r="L811" s="24" t="str">
        <f t="shared" si="163"/>
        <v/>
      </c>
      <c r="M811" s="15" t="str">
        <f t="shared" si="159"/>
        <v/>
      </c>
      <c r="N811" s="24" t="str">
        <f t="shared" si="164"/>
        <v/>
      </c>
      <c r="O811" s="15" t="str">
        <f t="shared" si="165"/>
        <v/>
      </c>
    </row>
    <row r="812" spans="2:15" x14ac:dyDescent="0.3">
      <c r="B812" s="3" t="str">
        <f t="shared" si="160"/>
        <v/>
      </c>
      <c r="C812" s="10" t="str">
        <f t="shared" si="161"/>
        <v/>
      </c>
      <c r="D812" s="14" t="str">
        <f t="shared" si="162"/>
        <v/>
      </c>
      <c r="E812" s="14" t="str">
        <f t="shared" si="154"/>
        <v/>
      </c>
      <c r="F812" s="14" t="str">
        <f t="shared" si="155"/>
        <v/>
      </c>
      <c r="G812" s="14" t="str">
        <f t="shared" si="156"/>
        <v/>
      </c>
      <c r="H812" s="14" t="str">
        <f t="shared" si="157"/>
        <v/>
      </c>
      <c r="I812" s="14" t="str">
        <f t="shared" si="158"/>
        <v/>
      </c>
      <c r="J812" s="2"/>
      <c r="K812" s="15"/>
      <c r="L812" s="24" t="str">
        <f t="shared" si="163"/>
        <v/>
      </c>
      <c r="M812" s="15" t="str">
        <f t="shared" si="159"/>
        <v/>
      </c>
      <c r="N812" s="24" t="str">
        <f t="shared" si="164"/>
        <v/>
      </c>
      <c r="O812" s="15" t="str">
        <f t="shared" si="165"/>
        <v/>
      </c>
    </row>
    <row r="813" spans="2:15" x14ac:dyDescent="0.3">
      <c r="B813" s="3" t="str">
        <f t="shared" si="160"/>
        <v/>
      </c>
      <c r="C813" s="10" t="str">
        <f t="shared" si="161"/>
        <v/>
      </c>
      <c r="D813" s="14" t="str">
        <f t="shared" si="162"/>
        <v/>
      </c>
      <c r="E813" s="14" t="str">
        <f t="shared" si="154"/>
        <v/>
      </c>
      <c r="F813" s="14" t="str">
        <f t="shared" si="155"/>
        <v/>
      </c>
      <c r="G813" s="14" t="str">
        <f t="shared" si="156"/>
        <v/>
      </c>
      <c r="H813" s="14" t="str">
        <f t="shared" si="157"/>
        <v/>
      </c>
      <c r="I813" s="14" t="str">
        <f t="shared" si="158"/>
        <v/>
      </c>
      <c r="J813" s="2"/>
      <c r="K813" s="15"/>
      <c r="L813" s="24" t="str">
        <f t="shared" si="163"/>
        <v/>
      </c>
      <c r="M813" s="15" t="str">
        <f t="shared" si="159"/>
        <v/>
      </c>
      <c r="N813" s="24" t="str">
        <f t="shared" si="164"/>
        <v/>
      </c>
      <c r="O813" s="15" t="str">
        <f t="shared" si="165"/>
        <v/>
      </c>
    </row>
    <row r="814" spans="2:15" x14ac:dyDescent="0.3">
      <c r="B814" s="3" t="str">
        <f t="shared" si="160"/>
        <v/>
      </c>
      <c r="C814" s="10" t="str">
        <f t="shared" si="161"/>
        <v/>
      </c>
      <c r="D814" s="14" t="str">
        <f t="shared" si="162"/>
        <v/>
      </c>
      <c r="E814" s="14" t="str">
        <f t="shared" si="154"/>
        <v/>
      </c>
      <c r="F814" s="14" t="str">
        <f t="shared" si="155"/>
        <v/>
      </c>
      <c r="G814" s="14" t="str">
        <f t="shared" si="156"/>
        <v/>
      </c>
      <c r="H814" s="14" t="str">
        <f t="shared" si="157"/>
        <v/>
      </c>
      <c r="I814" s="14" t="str">
        <f t="shared" si="158"/>
        <v/>
      </c>
      <c r="J814" s="2"/>
      <c r="K814" s="15"/>
      <c r="L814" s="24" t="str">
        <f t="shared" si="163"/>
        <v/>
      </c>
      <c r="M814" s="15" t="str">
        <f t="shared" si="159"/>
        <v/>
      </c>
      <c r="N814" s="24" t="str">
        <f t="shared" si="164"/>
        <v/>
      </c>
      <c r="O814" s="15" t="str">
        <f t="shared" si="165"/>
        <v/>
      </c>
    </row>
    <row r="815" spans="2:15" x14ac:dyDescent="0.3">
      <c r="B815" s="3" t="str">
        <f t="shared" si="160"/>
        <v/>
      </c>
      <c r="C815" s="10" t="str">
        <f t="shared" si="161"/>
        <v/>
      </c>
      <c r="D815" s="14" t="str">
        <f t="shared" si="162"/>
        <v/>
      </c>
      <c r="E815" s="14" t="str">
        <f t="shared" si="154"/>
        <v/>
      </c>
      <c r="F815" s="14" t="str">
        <f t="shared" si="155"/>
        <v/>
      </c>
      <c r="G815" s="14" t="str">
        <f t="shared" si="156"/>
        <v/>
      </c>
      <c r="H815" s="14" t="str">
        <f t="shared" si="157"/>
        <v/>
      </c>
      <c r="I815" s="14" t="str">
        <f t="shared" si="158"/>
        <v/>
      </c>
      <c r="J815" s="2"/>
      <c r="K815" s="15"/>
      <c r="L815" s="24" t="str">
        <f t="shared" si="163"/>
        <v/>
      </c>
      <c r="M815" s="15" t="str">
        <f t="shared" si="159"/>
        <v/>
      </c>
      <c r="N815" s="24" t="str">
        <f t="shared" si="164"/>
        <v/>
      </c>
      <c r="O815" s="15" t="str">
        <f t="shared" si="165"/>
        <v/>
      </c>
    </row>
    <row r="816" spans="2:15" x14ac:dyDescent="0.3">
      <c r="B816" s="3" t="str">
        <f t="shared" si="160"/>
        <v/>
      </c>
      <c r="C816" s="10" t="str">
        <f t="shared" si="161"/>
        <v/>
      </c>
      <c r="D816" s="14" t="str">
        <f t="shared" si="162"/>
        <v/>
      </c>
      <c r="E816" s="14" t="str">
        <f t="shared" si="154"/>
        <v/>
      </c>
      <c r="F816" s="14" t="str">
        <f t="shared" si="155"/>
        <v/>
      </c>
      <c r="G816" s="14" t="str">
        <f t="shared" si="156"/>
        <v/>
      </c>
      <c r="H816" s="14" t="str">
        <f t="shared" si="157"/>
        <v/>
      </c>
      <c r="I816" s="14" t="str">
        <f t="shared" si="158"/>
        <v/>
      </c>
      <c r="J816" s="2"/>
      <c r="K816" s="15"/>
      <c r="L816" s="24" t="str">
        <f t="shared" si="163"/>
        <v/>
      </c>
      <c r="M816" s="15" t="str">
        <f t="shared" si="159"/>
        <v/>
      </c>
      <c r="N816" s="24" t="str">
        <f t="shared" si="164"/>
        <v/>
      </c>
      <c r="O816" s="15" t="str">
        <f t="shared" si="165"/>
        <v/>
      </c>
    </row>
    <row r="817" spans="2:15" x14ac:dyDescent="0.3">
      <c r="B817" s="3" t="str">
        <f t="shared" si="160"/>
        <v/>
      </c>
      <c r="C817" s="10" t="str">
        <f t="shared" si="161"/>
        <v/>
      </c>
      <c r="D817" s="14" t="str">
        <f t="shared" si="162"/>
        <v/>
      </c>
      <c r="E817" s="14" t="str">
        <f t="shared" si="154"/>
        <v/>
      </c>
      <c r="F817" s="14" t="str">
        <f t="shared" si="155"/>
        <v/>
      </c>
      <c r="G817" s="14" t="str">
        <f t="shared" si="156"/>
        <v/>
      </c>
      <c r="H817" s="14" t="str">
        <f t="shared" si="157"/>
        <v/>
      </c>
      <c r="I817" s="14" t="str">
        <f t="shared" si="158"/>
        <v/>
      </c>
      <c r="J817" s="2"/>
      <c r="K817" s="15"/>
      <c r="L817" s="24" t="str">
        <f t="shared" si="163"/>
        <v/>
      </c>
      <c r="M817" s="15" t="str">
        <f t="shared" si="159"/>
        <v/>
      </c>
      <c r="N817" s="24" t="str">
        <f t="shared" si="164"/>
        <v/>
      </c>
      <c r="O817" s="15" t="str">
        <f t="shared" si="165"/>
        <v/>
      </c>
    </row>
    <row r="818" spans="2:15" x14ac:dyDescent="0.3">
      <c r="B818" s="3" t="str">
        <f t="shared" si="160"/>
        <v/>
      </c>
      <c r="C818" s="10" t="str">
        <f t="shared" si="161"/>
        <v/>
      </c>
      <c r="D818" s="14" t="str">
        <f t="shared" si="162"/>
        <v/>
      </c>
      <c r="E818" s="14" t="str">
        <f t="shared" si="154"/>
        <v/>
      </c>
      <c r="F818" s="14" t="str">
        <f t="shared" si="155"/>
        <v/>
      </c>
      <c r="G818" s="14" t="str">
        <f t="shared" si="156"/>
        <v/>
      </c>
      <c r="H818" s="14" t="str">
        <f t="shared" si="157"/>
        <v/>
      </c>
      <c r="I818" s="14" t="str">
        <f t="shared" si="158"/>
        <v/>
      </c>
      <c r="J818" s="2"/>
      <c r="K818" s="15"/>
      <c r="L818" s="24" t="str">
        <f t="shared" si="163"/>
        <v/>
      </c>
      <c r="M818" s="15" t="str">
        <f t="shared" si="159"/>
        <v/>
      </c>
      <c r="N818" s="24" t="str">
        <f t="shared" si="164"/>
        <v/>
      </c>
      <c r="O818" s="15" t="str">
        <f t="shared" si="165"/>
        <v/>
      </c>
    </row>
    <row r="819" spans="2:15" x14ac:dyDescent="0.3">
      <c r="B819" s="3" t="str">
        <f t="shared" si="160"/>
        <v/>
      </c>
      <c r="C819" s="10" t="str">
        <f t="shared" si="161"/>
        <v/>
      </c>
      <c r="D819" s="14" t="str">
        <f t="shared" si="162"/>
        <v/>
      </c>
      <c r="E819" s="14" t="str">
        <f t="shared" si="154"/>
        <v/>
      </c>
      <c r="F819" s="14" t="str">
        <f t="shared" si="155"/>
        <v/>
      </c>
      <c r="G819" s="14" t="str">
        <f t="shared" si="156"/>
        <v/>
      </c>
      <c r="H819" s="14" t="str">
        <f t="shared" si="157"/>
        <v/>
      </c>
      <c r="I819" s="14" t="str">
        <f t="shared" si="158"/>
        <v/>
      </c>
      <c r="J819" s="2"/>
      <c r="K819" s="15"/>
      <c r="L819" s="24" t="str">
        <f t="shared" si="163"/>
        <v/>
      </c>
      <c r="M819" s="15" t="str">
        <f t="shared" si="159"/>
        <v/>
      </c>
      <c r="N819" s="24" t="str">
        <f t="shared" si="164"/>
        <v/>
      </c>
      <c r="O819" s="15" t="str">
        <f t="shared" si="165"/>
        <v/>
      </c>
    </row>
    <row r="820" spans="2:15" x14ac:dyDescent="0.3">
      <c r="B820" s="3" t="str">
        <f t="shared" si="160"/>
        <v/>
      </c>
      <c r="C820" s="10" t="str">
        <f t="shared" si="161"/>
        <v/>
      </c>
      <c r="D820" s="14" t="str">
        <f t="shared" si="162"/>
        <v/>
      </c>
      <c r="E820" s="14" t="str">
        <f t="shared" si="154"/>
        <v/>
      </c>
      <c r="F820" s="14" t="str">
        <f t="shared" si="155"/>
        <v/>
      </c>
      <c r="G820" s="14" t="str">
        <f t="shared" si="156"/>
        <v/>
      </c>
      <c r="H820" s="14" t="str">
        <f t="shared" si="157"/>
        <v/>
      </c>
      <c r="I820" s="14" t="str">
        <f t="shared" si="158"/>
        <v/>
      </c>
      <c r="J820" s="2"/>
      <c r="K820" s="15"/>
      <c r="L820" s="24" t="str">
        <f t="shared" si="163"/>
        <v/>
      </c>
      <c r="M820" s="15" t="str">
        <f t="shared" si="159"/>
        <v/>
      </c>
      <c r="N820" s="24" t="str">
        <f t="shared" si="164"/>
        <v/>
      </c>
      <c r="O820" s="15" t="str">
        <f t="shared" si="165"/>
        <v/>
      </c>
    </row>
    <row r="821" spans="2:15" x14ac:dyDescent="0.3">
      <c r="B821" s="3" t="str">
        <f t="shared" si="160"/>
        <v/>
      </c>
      <c r="C821" s="10" t="str">
        <f t="shared" si="161"/>
        <v/>
      </c>
      <c r="D821" s="14" t="str">
        <f t="shared" si="162"/>
        <v/>
      </c>
      <c r="E821" s="14" t="str">
        <f t="shared" si="154"/>
        <v/>
      </c>
      <c r="F821" s="14" t="str">
        <f t="shared" si="155"/>
        <v/>
      </c>
      <c r="G821" s="14" t="str">
        <f t="shared" si="156"/>
        <v/>
      </c>
      <c r="H821" s="14" t="str">
        <f t="shared" si="157"/>
        <v/>
      </c>
      <c r="I821" s="14" t="str">
        <f t="shared" si="158"/>
        <v/>
      </c>
      <c r="J821" s="2"/>
      <c r="K821" s="15"/>
      <c r="L821" s="24" t="str">
        <f t="shared" si="163"/>
        <v/>
      </c>
      <c r="M821" s="15" t="str">
        <f t="shared" si="159"/>
        <v/>
      </c>
      <c r="N821" s="24" t="str">
        <f t="shared" si="164"/>
        <v/>
      </c>
      <c r="O821" s="15" t="str">
        <f t="shared" si="165"/>
        <v/>
      </c>
    </row>
    <row r="822" spans="2:15" x14ac:dyDescent="0.3">
      <c r="B822" s="3" t="str">
        <f t="shared" si="160"/>
        <v/>
      </c>
      <c r="C822" s="10" t="str">
        <f t="shared" si="161"/>
        <v/>
      </c>
      <c r="D822" s="14" t="str">
        <f t="shared" si="162"/>
        <v/>
      </c>
      <c r="E822" s="14" t="str">
        <f t="shared" si="154"/>
        <v/>
      </c>
      <c r="F822" s="14" t="str">
        <f t="shared" si="155"/>
        <v/>
      </c>
      <c r="G822" s="14" t="str">
        <f t="shared" si="156"/>
        <v/>
      </c>
      <c r="H822" s="14" t="str">
        <f t="shared" si="157"/>
        <v/>
      </c>
      <c r="I822" s="14" t="str">
        <f t="shared" si="158"/>
        <v/>
      </c>
      <c r="J822" s="2"/>
      <c r="K822" s="15"/>
      <c r="L822" s="24" t="str">
        <f t="shared" si="163"/>
        <v/>
      </c>
      <c r="M822" s="15" t="str">
        <f t="shared" si="159"/>
        <v/>
      </c>
      <c r="N822" s="24" t="str">
        <f t="shared" si="164"/>
        <v/>
      </c>
      <c r="O822" s="15" t="str">
        <f t="shared" si="165"/>
        <v/>
      </c>
    </row>
    <row r="823" spans="2:15" x14ac:dyDescent="0.3">
      <c r="B823" s="3" t="str">
        <f t="shared" si="160"/>
        <v/>
      </c>
      <c r="C823" s="10" t="str">
        <f t="shared" si="161"/>
        <v/>
      </c>
      <c r="D823" s="14" t="str">
        <f t="shared" si="162"/>
        <v/>
      </c>
      <c r="E823" s="14" t="str">
        <f t="shared" si="154"/>
        <v/>
      </c>
      <c r="F823" s="14" t="str">
        <f t="shared" si="155"/>
        <v/>
      </c>
      <c r="G823" s="14" t="str">
        <f t="shared" si="156"/>
        <v/>
      </c>
      <c r="H823" s="14" t="str">
        <f t="shared" si="157"/>
        <v/>
      </c>
      <c r="I823" s="14" t="str">
        <f t="shared" si="158"/>
        <v/>
      </c>
      <c r="J823" s="2"/>
      <c r="K823" s="15"/>
      <c r="L823" s="24" t="str">
        <f t="shared" si="163"/>
        <v/>
      </c>
      <c r="M823" s="15" t="str">
        <f t="shared" si="159"/>
        <v/>
      </c>
      <c r="N823" s="24" t="str">
        <f t="shared" si="164"/>
        <v/>
      </c>
      <c r="O823" s="15" t="str">
        <f t="shared" si="165"/>
        <v/>
      </c>
    </row>
    <row r="824" spans="2:15" x14ac:dyDescent="0.3">
      <c r="B824" s="3" t="str">
        <f t="shared" si="160"/>
        <v/>
      </c>
      <c r="C824" s="10" t="str">
        <f t="shared" si="161"/>
        <v/>
      </c>
      <c r="D824" s="14" t="str">
        <f t="shared" si="162"/>
        <v/>
      </c>
      <c r="E824" s="14" t="str">
        <f t="shared" si="154"/>
        <v/>
      </c>
      <c r="F824" s="14" t="str">
        <f t="shared" si="155"/>
        <v/>
      </c>
      <c r="G824" s="14" t="str">
        <f t="shared" si="156"/>
        <v/>
      </c>
      <c r="H824" s="14" t="str">
        <f t="shared" si="157"/>
        <v/>
      </c>
      <c r="I824" s="14" t="str">
        <f t="shared" si="158"/>
        <v/>
      </c>
      <c r="J824" s="2"/>
      <c r="K824" s="15"/>
      <c r="L824" s="24" t="str">
        <f t="shared" si="163"/>
        <v/>
      </c>
      <c r="M824" s="15" t="str">
        <f t="shared" si="159"/>
        <v/>
      </c>
      <c r="N824" s="24" t="str">
        <f t="shared" si="164"/>
        <v/>
      </c>
      <c r="O824" s="15" t="str">
        <f t="shared" si="165"/>
        <v/>
      </c>
    </row>
    <row r="825" spans="2:15" x14ac:dyDescent="0.3">
      <c r="B825" s="3" t="str">
        <f t="shared" si="160"/>
        <v/>
      </c>
      <c r="C825" s="10" t="str">
        <f t="shared" si="161"/>
        <v/>
      </c>
      <c r="D825" s="14" t="str">
        <f t="shared" si="162"/>
        <v/>
      </c>
      <c r="E825" s="14" t="str">
        <f t="shared" si="154"/>
        <v/>
      </c>
      <c r="F825" s="14" t="str">
        <f t="shared" si="155"/>
        <v/>
      </c>
      <c r="G825" s="14" t="str">
        <f t="shared" si="156"/>
        <v/>
      </c>
      <c r="H825" s="14" t="str">
        <f t="shared" si="157"/>
        <v/>
      </c>
      <c r="I825" s="14" t="str">
        <f t="shared" si="158"/>
        <v/>
      </c>
      <c r="J825" s="2"/>
      <c r="K825" s="15"/>
      <c r="L825" s="24" t="str">
        <f t="shared" si="163"/>
        <v/>
      </c>
      <c r="M825" s="15" t="str">
        <f t="shared" si="159"/>
        <v/>
      </c>
      <c r="N825" s="24" t="str">
        <f t="shared" si="164"/>
        <v/>
      </c>
      <c r="O825" s="15" t="str">
        <f t="shared" si="165"/>
        <v/>
      </c>
    </row>
    <row r="826" spans="2:15" x14ac:dyDescent="0.3">
      <c r="B826" s="3" t="str">
        <f t="shared" si="160"/>
        <v/>
      </c>
      <c r="C826" s="10" t="str">
        <f t="shared" si="161"/>
        <v/>
      </c>
      <c r="D826" s="14" t="str">
        <f t="shared" si="162"/>
        <v/>
      </c>
      <c r="E826" s="14" t="str">
        <f t="shared" si="154"/>
        <v/>
      </c>
      <c r="F826" s="14" t="str">
        <f t="shared" si="155"/>
        <v/>
      </c>
      <c r="G826" s="14" t="str">
        <f t="shared" si="156"/>
        <v/>
      </c>
      <c r="H826" s="14" t="str">
        <f t="shared" si="157"/>
        <v/>
      </c>
      <c r="I826" s="14" t="str">
        <f t="shared" si="158"/>
        <v/>
      </c>
      <c r="J826" s="2"/>
      <c r="K826" s="15"/>
      <c r="L826" s="24" t="str">
        <f t="shared" si="163"/>
        <v/>
      </c>
      <c r="M826" s="15" t="str">
        <f t="shared" si="159"/>
        <v/>
      </c>
      <c r="N826" s="24" t="str">
        <f t="shared" si="164"/>
        <v/>
      </c>
      <c r="O826" s="15" t="str">
        <f t="shared" si="165"/>
        <v/>
      </c>
    </row>
    <row r="827" spans="2:15" x14ac:dyDescent="0.3">
      <c r="B827" s="3" t="str">
        <f t="shared" si="160"/>
        <v/>
      </c>
      <c r="C827" s="10" t="str">
        <f t="shared" si="161"/>
        <v/>
      </c>
      <c r="D827" s="14" t="str">
        <f t="shared" si="162"/>
        <v/>
      </c>
      <c r="E827" s="14" t="str">
        <f t="shared" si="154"/>
        <v/>
      </c>
      <c r="F827" s="14" t="str">
        <f t="shared" si="155"/>
        <v/>
      </c>
      <c r="G827" s="14" t="str">
        <f t="shared" si="156"/>
        <v/>
      </c>
      <c r="H827" s="14" t="str">
        <f t="shared" si="157"/>
        <v/>
      </c>
      <c r="I827" s="14" t="str">
        <f t="shared" si="158"/>
        <v/>
      </c>
      <c r="J827" s="2"/>
      <c r="K827" s="15"/>
      <c r="L827" s="24" t="str">
        <f t="shared" si="163"/>
        <v/>
      </c>
      <c r="M827" s="15" t="str">
        <f t="shared" si="159"/>
        <v/>
      </c>
      <c r="N827" s="24" t="str">
        <f t="shared" si="164"/>
        <v/>
      </c>
      <c r="O827" s="15" t="str">
        <f t="shared" si="165"/>
        <v/>
      </c>
    </row>
    <row r="828" spans="2:15" x14ac:dyDescent="0.3">
      <c r="B828" s="3" t="str">
        <f t="shared" si="160"/>
        <v/>
      </c>
      <c r="C828" s="10" t="str">
        <f t="shared" si="161"/>
        <v/>
      </c>
      <c r="D828" s="14" t="str">
        <f t="shared" si="162"/>
        <v/>
      </c>
      <c r="E828" s="14" t="str">
        <f t="shared" si="154"/>
        <v/>
      </c>
      <c r="F828" s="14" t="str">
        <f t="shared" si="155"/>
        <v/>
      </c>
      <c r="G828" s="14" t="str">
        <f t="shared" si="156"/>
        <v/>
      </c>
      <c r="H828" s="14" t="str">
        <f t="shared" si="157"/>
        <v/>
      </c>
      <c r="I828" s="14" t="str">
        <f t="shared" si="158"/>
        <v/>
      </c>
      <c r="J828" s="2"/>
      <c r="K828" s="15"/>
      <c r="L828" s="24" t="str">
        <f t="shared" si="163"/>
        <v/>
      </c>
      <c r="M828" s="15" t="str">
        <f t="shared" si="159"/>
        <v/>
      </c>
      <c r="N828" s="24" t="str">
        <f t="shared" si="164"/>
        <v/>
      </c>
      <c r="O828" s="15" t="str">
        <f t="shared" si="165"/>
        <v/>
      </c>
    </row>
    <row r="829" spans="2:15" x14ac:dyDescent="0.3">
      <c r="B829" s="3" t="str">
        <f t="shared" si="160"/>
        <v/>
      </c>
      <c r="C829" s="10" t="str">
        <f t="shared" si="161"/>
        <v/>
      </c>
      <c r="D829" s="14" t="str">
        <f t="shared" si="162"/>
        <v/>
      </c>
      <c r="E829" s="14" t="str">
        <f t="shared" si="154"/>
        <v/>
      </c>
      <c r="F829" s="14" t="str">
        <f t="shared" si="155"/>
        <v/>
      </c>
      <c r="G829" s="14" t="str">
        <f t="shared" si="156"/>
        <v/>
      </c>
      <c r="H829" s="14" t="str">
        <f t="shared" si="157"/>
        <v/>
      </c>
      <c r="I829" s="14" t="str">
        <f t="shared" si="158"/>
        <v/>
      </c>
      <c r="J829" s="2"/>
      <c r="K829" s="15"/>
      <c r="L829" s="24" t="str">
        <f t="shared" si="163"/>
        <v/>
      </c>
      <c r="M829" s="15" t="str">
        <f t="shared" si="159"/>
        <v/>
      </c>
      <c r="N829" s="24" t="str">
        <f t="shared" si="164"/>
        <v/>
      </c>
      <c r="O829" s="15" t="str">
        <f t="shared" si="165"/>
        <v/>
      </c>
    </row>
    <row r="830" spans="2:15" x14ac:dyDescent="0.3">
      <c r="B830" s="3" t="str">
        <f t="shared" si="160"/>
        <v/>
      </c>
      <c r="C830" s="10" t="str">
        <f t="shared" si="161"/>
        <v/>
      </c>
      <c r="D830" s="14" t="str">
        <f t="shared" si="162"/>
        <v/>
      </c>
      <c r="E830" s="14" t="str">
        <f t="shared" si="154"/>
        <v/>
      </c>
      <c r="F830" s="14" t="str">
        <f t="shared" si="155"/>
        <v/>
      </c>
      <c r="G830" s="14" t="str">
        <f t="shared" si="156"/>
        <v/>
      </c>
      <c r="H830" s="14" t="str">
        <f t="shared" si="157"/>
        <v/>
      </c>
      <c r="I830" s="14" t="str">
        <f t="shared" si="158"/>
        <v/>
      </c>
      <c r="J830" s="2"/>
      <c r="K830" s="15"/>
      <c r="L830" s="24" t="str">
        <f t="shared" si="163"/>
        <v/>
      </c>
      <c r="M830" s="15" t="str">
        <f t="shared" si="159"/>
        <v/>
      </c>
      <c r="N830" s="24" t="str">
        <f t="shared" si="164"/>
        <v/>
      </c>
      <c r="O830" s="15" t="str">
        <f t="shared" si="165"/>
        <v/>
      </c>
    </row>
    <row r="831" spans="2:15" x14ac:dyDescent="0.3">
      <c r="B831" s="3" t="str">
        <f t="shared" si="160"/>
        <v/>
      </c>
      <c r="C831" s="10" t="str">
        <f t="shared" si="161"/>
        <v/>
      </c>
      <c r="D831" s="14" t="str">
        <f t="shared" si="162"/>
        <v/>
      </c>
      <c r="E831" s="14" t="str">
        <f t="shared" si="154"/>
        <v/>
      </c>
      <c r="F831" s="14" t="str">
        <f t="shared" si="155"/>
        <v/>
      </c>
      <c r="G831" s="14" t="str">
        <f t="shared" si="156"/>
        <v/>
      </c>
      <c r="H831" s="14" t="str">
        <f t="shared" si="157"/>
        <v/>
      </c>
      <c r="I831" s="14" t="str">
        <f t="shared" si="158"/>
        <v/>
      </c>
      <c r="J831" s="2"/>
      <c r="K831" s="15"/>
      <c r="L831" s="24" t="str">
        <f t="shared" si="163"/>
        <v/>
      </c>
      <c r="M831" s="15" t="str">
        <f t="shared" si="159"/>
        <v/>
      </c>
      <c r="N831" s="24" t="str">
        <f t="shared" si="164"/>
        <v/>
      </c>
      <c r="O831" s="15" t="str">
        <f t="shared" si="165"/>
        <v/>
      </c>
    </row>
    <row r="832" spans="2:15" x14ac:dyDescent="0.3">
      <c r="B832" s="3" t="str">
        <f t="shared" si="160"/>
        <v/>
      </c>
      <c r="C832" s="10" t="str">
        <f t="shared" si="161"/>
        <v/>
      </c>
      <c r="D832" s="14" t="str">
        <f t="shared" si="162"/>
        <v/>
      </c>
      <c r="E832" s="14" t="str">
        <f t="shared" si="154"/>
        <v/>
      </c>
      <c r="F832" s="14" t="str">
        <f t="shared" si="155"/>
        <v/>
      </c>
      <c r="G832" s="14" t="str">
        <f t="shared" si="156"/>
        <v/>
      </c>
      <c r="H832" s="14" t="str">
        <f t="shared" si="157"/>
        <v/>
      </c>
      <c r="I832" s="14" t="str">
        <f t="shared" si="158"/>
        <v/>
      </c>
      <c r="J832" s="2"/>
      <c r="K832" s="15"/>
      <c r="L832" s="24" t="str">
        <f t="shared" si="163"/>
        <v/>
      </c>
      <c r="M832" s="15" t="str">
        <f t="shared" si="159"/>
        <v/>
      </c>
      <c r="N832" s="24" t="str">
        <f t="shared" si="164"/>
        <v/>
      </c>
      <c r="O832" s="15" t="str">
        <f t="shared" si="165"/>
        <v/>
      </c>
    </row>
    <row r="833" spans="2:15" x14ac:dyDescent="0.3">
      <c r="B833" s="3" t="str">
        <f t="shared" si="160"/>
        <v/>
      </c>
      <c r="C833" s="10" t="str">
        <f t="shared" si="161"/>
        <v/>
      </c>
      <c r="D833" s="14" t="str">
        <f t="shared" si="162"/>
        <v/>
      </c>
      <c r="E833" s="14" t="str">
        <f t="shared" si="154"/>
        <v/>
      </c>
      <c r="F833" s="14" t="str">
        <f t="shared" si="155"/>
        <v/>
      </c>
      <c r="G833" s="14" t="str">
        <f t="shared" si="156"/>
        <v/>
      </c>
      <c r="H833" s="14" t="str">
        <f t="shared" si="157"/>
        <v/>
      </c>
      <c r="I833" s="14" t="str">
        <f t="shared" si="158"/>
        <v/>
      </c>
      <c r="J833" s="2"/>
      <c r="K833" s="15"/>
      <c r="L833" s="24" t="str">
        <f t="shared" si="163"/>
        <v/>
      </c>
      <c r="M833" s="15" t="str">
        <f t="shared" si="159"/>
        <v/>
      </c>
      <c r="N833" s="24" t="str">
        <f t="shared" si="164"/>
        <v/>
      </c>
      <c r="O833" s="15" t="str">
        <f t="shared" si="165"/>
        <v/>
      </c>
    </row>
    <row r="834" spans="2:15" x14ac:dyDescent="0.3">
      <c r="B834" s="3" t="str">
        <f t="shared" si="160"/>
        <v/>
      </c>
      <c r="C834" s="10" t="str">
        <f t="shared" si="161"/>
        <v/>
      </c>
      <c r="D834" s="14" t="str">
        <f t="shared" si="162"/>
        <v/>
      </c>
      <c r="E834" s="14" t="str">
        <f t="shared" si="154"/>
        <v/>
      </c>
      <c r="F834" s="14" t="str">
        <f t="shared" si="155"/>
        <v/>
      </c>
      <c r="G834" s="14" t="str">
        <f t="shared" si="156"/>
        <v/>
      </c>
      <c r="H834" s="14" t="str">
        <f t="shared" si="157"/>
        <v/>
      </c>
      <c r="I834" s="14" t="str">
        <f t="shared" si="158"/>
        <v/>
      </c>
      <c r="J834" s="2"/>
      <c r="K834" s="15"/>
      <c r="L834" s="24" t="str">
        <f t="shared" si="163"/>
        <v/>
      </c>
      <c r="M834" s="15" t="str">
        <f t="shared" si="159"/>
        <v/>
      </c>
      <c r="N834" s="24" t="str">
        <f t="shared" si="164"/>
        <v/>
      </c>
      <c r="O834" s="15" t="str">
        <f t="shared" si="165"/>
        <v/>
      </c>
    </row>
    <row r="835" spans="2:15" x14ac:dyDescent="0.3">
      <c r="B835" s="3" t="str">
        <f t="shared" si="160"/>
        <v/>
      </c>
      <c r="C835" s="10" t="str">
        <f t="shared" si="161"/>
        <v/>
      </c>
      <c r="D835" s="14" t="str">
        <f t="shared" si="162"/>
        <v/>
      </c>
      <c r="E835" s="14" t="str">
        <f t="shared" si="154"/>
        <v/>
      </c>
      <c r="F835" s="14" t="str">
        <f t="shared" si="155"/>
        <v/>
      </c>
      <c r="G835" s="14" t="str">
        <f t="shared" si="156"/>
        <v/>
      </c>
      <c r="H835" s="14" t="str">
        <f t="shared" si="157"/>
        <v/>
      </c>
      <c r="I835" s="14" t="str">
        <f t="shared" si="158"/>
        <v/>
      </c>
      <c r="J835" s="2"/>
      <c r="K835" s="15"/>
      <c r="L835" s="24" t="str">
        <f t="shared" si="163"/>
        <v/>
      </c>
      <c r="M835" s="15" t="str">
        <f t="shared" si="159"/>
        <v/>
      </c>
      <c r="N835" s="24" t="str">
        <f t="shared" si="164"/>
        <v/>
      </c>
      <c r="O835" s="15" t="str">
        <f t="shared" si="165"/>
        <v/>
      </c>
    </row>
    <row r="836" spans="2:15" x14ac:dyDescent="0.3">
      <c r="B836" s="3" t="str">
        <f t="shared" si="160"/>
        <v/>
      </c>
      <c r="C836" s="10" t="str">
        <f t="shared" si="161"/>
        <v/>
      </c>
      <c r="D836" s="14" t="str">
        <f t="shared" si="162"/>
        <v/>
      </c>
      <c r="E836" s="14" t="str">
        <f t="shared" si="154"/>
        <v/>
      </c>
      <c r="F836" s="14" t="str">
        <f t="shared" si="155"/>
        <v/>
      </c>
      <c r="G836" s="14" t="str">
        <f t="shared" si="156"/>
        <v/>
      </c>
      <c r="H836" s="14" t="str">
        <f t="shared" si="157"/>
        <v/>
      </c>
      <c r="I836" s="14" t="str">
        <f t="shared" si="158"/>
        <v/>
      </c>
      <c r="J836" s="2"/>
      <c r="K836" s="15"/>
      <c r="L836" s="24" t="str">
        <f t="shared" si="163"/>
        <v/>
      </c>
      <c r="M836" s="15" t="str">
        <f t="shared" si="159"/>
        <v/>
      </c>
      <c r="N836" s="24" t="str">
        <f t="shared" si="164"/>
        <v/>
      </c>
      <c r="O836" s="15" t="str">
        <f t="shared" si="165"/>
        <v/>
      </c>
    </row>
    <row r="837" spans="2:15" x14ac:dyDescent="0.3">
      <c r="B837" s="3" t="str">
        <f t="shared" si="160"/>
        <v/>
      </c>
      <c r="C837" s="10" t="str">
        <f t="shared" si="161"/>
        <v/>
      </c>
      <c r="D837" s="14" t="str">
        <f t="shared" si="162"/>
        <v/>
      </c>
      <c r="E837" s="14" t="str">
        <f t="shared" si="154"/>
        <v/>
      </c>
      <c r="F837" s="14" t="str">
        <f t="shared" si="155"/>
        <v/>
      </c>
      <c r="G837" s="14" t="str">
        <f t="shared" si="156"/>
        <v/>
      </c>
      <c r="H837" s="14" t="str">
        <f t="shared" si="157"/>
        <v/>
      </c>
      <c r="I837" s="14" t="str">
        <f t="shared" si="158"/>
        <v/>
      </c>
      <c r="J837" s="2"/>
      <c r="K837" s="15"/>
      <c r="L837" s="24" t="str">
        <f t="shared" si="163"/>
        <v/>
      </c>
      <c r="M837" s="15" t="str">
        <f t="shared" si="159"/>
        <v/>
      </c>
      <c r="N837" s="24" t="str">
        <f t="shared" si="164"/>
        <v/>
      </c>
      <c r="O837" s="15" t="str">
        <f t="shared" si="165"/>
        <v/>
      </c>
    </row>
    <row r="838" spans="2:15" x14ac:dyDescent="0.3">
      <c r="B838" s="3" t="str">
        <f t="shared" si="160"/>
        <v/>
      </c>
      <c r="C838" s="10" t="str">
        <f t="shared" si="161"/>
        <v/>
      </c>
      <c r="D838" s="14" t="str">
        <f t="shared" si="162"/>
        <v/>
      </c>
      <c r="E838" s="14" t="str">
        <f t="shared" si="154"/>
        <v/>
      </c>
      <c r="F838" s="14" t="str">
        <f t="shared" si="155"/>
        <v/>
      </c>
      <c r="G838" s="14" t="str">
        <f t="shared" si="156"/>
        <v/>
      </c>
      <c r="H838" s="14" t="str">
        <f t="shared" si="157"/>
        <v/>
      </c>
      <c r="I838" s="14" t="str">
        <f t="shared" si="158"/>
        <v/>
      </c>
      <c r="J838" s="2"/>
      <c r="K838" s="15"/>
      <c r="L838" s="24" t="str">
        <f t="shared" si="163"/>
        <v/>
      </c>
      <c r="M838" s="15" t="str">
        <f t="shared" si="159"/>
        <v/>
      </c>
      <c r="N838" s="24" t="str">
        <f t="shared" si="164"/>
        <v/>
      </c>
      <c r="O838" s="15" t="str">
        <f t="shared" si="165"/>
        <v/>
      </c>
    </row>
    <row r="839" spans="2:15" x14ac:dyDescent="0.3">
      <c r="B839" s="3" t="str">
        <f t="shared" si="160"/>
        <v/>
      </c>
      <c r="C839" s="10" t="str">
        <f t="shared" si="161"/>
        <v/>
      </c>
      <c r="D839" s="14" t="str">
        <f t="shared" si="162"/>
        <v/>
      </c>
      <c r="E839" s="14" t="str">
        <f t="shared" si="154"/>
        <v/>
      </c>
      <c r="F839" s="14" t="str">
        <f t="shared" si="155"/>
        <v/>
      </c>
      <c r="G839" s="14" t="str">
        <f t="shared" si="156"/>
        <v/>
      </c>
      <c r="H839" s="14" t="str">
        <f t="shared" si="157"/>
        <v/>
      </c>
      <c r="I839" s="14" t="str">
        <f t="shared" si="158"/>
        <v/>
      </c>
      <c r="J839" s="2"/>
      <c r="K839" s="15"/>
      <c r="L839" s="24" t="str">
        <f t="shared" si="163"/>
        <v/>
      </c>
      <c r="M839" s="15" t="str">
        <f t="shared" si="159"/>
        <v/>
      </c>
      <c r="N839" s="24" t="str">
        <f t="shared" si="164"/>
        <v/>
      </c>
      <c r="O839" s="15" t="str">
        <f t="shared" si="165"/>
        <v/>
      </c>
    </row>
    <row r="840" spans="2:15" x14ac:dyDescent="0.3">
      <c r="B840" s="3" t="str">
        <f t="shared" si="160"/>
        <v/>
      </c>
      <c r="C840" s="10" t="str">
        <f t="shared" si="161"/>
        <v/>
      </c>
      <c r="D840" s="14" t="str">
        <f t="shared" si="162"/>
        <v/>
      </c>
      <c r="E840" s="14" t="str">
        <f t="shared" si="154"/>
        <v/>
      </c>
      <c r="F840" s="14" t="str">
        <f t="shared" si="155"/>
        <v/>
      </c>
      <c r="G840" s="14" t="str">
        <f t="shared" si="156"/>
        <v/>
      </c>
      <c r="H840" s="14" t="str">
        <f t="shared" si="157"/>
        <v/>
      </c>
      <c r="I840" s="14" t="str">
        <f t="shared" si="158"/>
        <v/>
      </c>
      <c r="J840" s="2"/>
      <c r="K840" s="15"/>
      <c r="L840" s="24" t="str">
        <f t="shared" si="163"/>
        <v/>
      </c>
      <c r="M840" s="15" t="str">
        <f t="shared" si="159"/>
        <v/>
      </c>
      <c r="N840" s="24" t="str">
        <f t="shared" si="164"/>
        <v/>
      </c>
      <c r="O840" s="15" t="str">
        <f t="shared" si="165"/>
        <v/>
      </c>
    </row>
    <row r="841" spans="2:15" x14ac:dyDescent="0.3">
      <c r="B841" s="3" t="str">
        <f t="shared" si="160"/>
        <v/>
      </c>
      <c r="C841" s="10" t="str">
        <f t="shared" si="161"/>
        <v/>
      </c>
      <c r="D841" s="14" t="str">
        <f t="shared" si="162"/>
        <v/>
      </c>
      <c r="E841" s="14" t="str">
        <f t="shared" si="154"/>
        <v/>
      </c>
      <c r="F841" s="14" t="str">
        <f t="shared" si="155"/>
        <v/>
      </c>
      <c r="G841" s="14" t="str">
        <f t="shared" si="156"/>
        <v/>
      </c>
      <c r="H841" s="14" t="str">
        <f t="shared" si="157"/>
        <v/>
      </c>
      <c r="I841" s="14" t="str">
        <f t="shared" si="158"/>
        <v/>
      </c>
      <c r="J841" s="2"/>
      <c r="K841" s="15"/>
      <c r="L841" s="24" t="str">
        <f t="shared" si="163"/>
        <v/>
      </c>
      <c r="M841" s="15" t="str">
        <f t="shared" si="159"/>
        <v/>
      </c>
      <c r="N841" s="24" t="str">
        <f t="shared" si="164"/>
        <v/>
      </c>
      <c r="O841" s="15" t="str">
        <f t="shared" si="165"/>
        <v/>
      </c>
    </row>
    <row r="842" spans="2:15" x14ac:dyDescent="0.3">
      <c r="B842" s="3" t="str">
        <f t="shared" si="160"/>
        <v/>
      </c>
      <c r="C842" s="10" t="str">
        <f t="shared" si="161"/>
        <v/>
      </c>
      <c r="D842" s="14" t="str">
        <f t="shared" si="162"/>
        <v/>
      </c>
      <c r="E842" s="14" t="str">
        <f t="shared" si="154"/>
        <v/>
      </c>
      <c r="F842" s="14" t="str">
        <f t="shared" si="155"/>
        <v/>
      </c>
      <c r="G842" s="14" t="str">
        <f t="shared" si="156"/>
        <v/>
      </c>
      <c r="H842" s="14" t="str">
        <f t="shared" si="157"/>
        <v/>
      </c>
      <c r="I842" s="14" t="str">
        <f t="shared" si="158"/>
        <v/>
      </c>
      <c r="J842" s="2"/>
      <c r="K842" s="15"/>
      <c r="L842" s="24" t="str">
        <f t="shared" si="163"/>
        <v/>
      </c>
      <c r="M842" s="15" t="str">
        <f t="shared" si="159"/>
        <v/>
      </c>
      <c r="N842" s="24" t="str">
        <f t="shared" si="164"/>
        <v/>
      </c>
      <c r="O842" s="15" t="str">
        <f t="shared" si="165"/>
        <v/>
      </c>
    </row>
    <row r="843" spans="2:15" x14ac:dyDescent="0.3">
      <c r="B843" s="3" t="str">
        <f t="shared" si="160"/>
        <v/>
      </c>
      <c r="C843" s="10" t="str">
        <f t="shared" si="161"/>
        <v/>
      </c>
      <c r="D843" s="14" t="str">
        <f t="shared" si="162"/>
        <v/>
      </c>
      <c r="E843" s="14" t="str">
        <f t="shared" si="154"/>
        <v/>
      </c>
      <c r="F843" s="14" t="str">
        <f t="shared" si="155"/>
        <v/>
      </c>
      <c r="G843" s="14" t="str">
        <f t="shared" si="156"/>
        <v/>
      </c>
      <c r="H843" s="14" t="str">
        <f t="shared" si="157"/>
        <v/>
      </c>
      <c r="I843" s="14" t="str">
        <f t="shared" si="158"/>
        <v/>
      </c>
      <c r="J843" s="2"/>
      <c r="K843" s="15"/>
      <c r="L843" s="24" t="str">
        <f t="shared" si="163"/>
        <v/>
      </c>
      <c r="M843" s="15" t="str">
        <f t="shared" si="159"/>
        <v/>
      </c>
      <c r="N843" s="24" t="str">
        <f t="shared" si="164"/>
        <v/>
      </c>
      <c r="O843" s="15" t="str">
        <f t="shared" si="165"/>
        <v/>
      </c>
    </row>
    <row r="844" spans="2:15" x14ac:dyDescent="0.3">
      <c r="B844" s="3" t="str">
        <f t="shared" si="160"/>
        <v/>
      </c>
      <c r="C844" s="10" t="str">
        <f t="shared" si="161"/>
        <v/>
      </c>
      <c r="D844" s="14" t="str">
        <f t="shared" si="162"/>
        <v/>
      </c>
      <c r="E844" s="14" t="str">
        <f t="shared" si="154"/>
        <v/>
      </c>
      <c r="F844" s="14" t="str">
        <f t="shared" si="155"/>
        <v/>
      </c>
      <c r="G844" s="14" t="str">
        <f t="shared" si="156"/>
        <v/>
      </c>
      <c r="H844" s="14" t="str">
        <f t="shared" si="157"/>
        <v/>
      </c>
      <c r="I844" s="14" t="str">
        <f t="shared" si="158"/>
        <v/>
      </c>
      <c r="J844" s="2"/>
      <c r="K844" s="15"/>
      <c r="L844" s="24" t="str">
        <f t="shared" si="163"/>
        <v/>
      </c>
      <c r="M844" s="15" t="str">
        <f t="shared" si="159"/>
        <v/>
      </c>
      <c r="N844" s="24" t="str">
        <f t="shared" si="164"/>
        <v/>
      </c>
      <c r="O844" s="15" t="str">
        <f t="shared" si="165"/>
        <v/>
      </c>
    </row>
    <row r="845" spans="2:15" x14ac:dyDescent="0.3">
      <c r="B845" s="3" t="str">
        <f t="shared" si="160"/>
        <v/>
      </c>
      <c r="C845" s="10" t="str">
        <f t="shared" si="161"/>
        <v/>
      </c>
      <c r="D845" s="14" t="str">
        <f t="shared" si="162"/>
        <v/>
      </c>
      <c r="E845" s="14" t="str">
        <f t="shared" si="154"/>
        <v/>
      </c>
      <c r="F845" s="14" t="str">
        <f t="shared" si="155"/>
        <v/>
      </c>
      <c r="G845" s="14" t="str">
        <f t="shared" si="156"/>
        <v/>
      </c>
      <c r="H845" s="14" t="str">
        <f t="shared" si="157"/>
        <v/>
      </c>
      <c r="I845" s="14" t="str">
        <f t="shared" si="158"/>
        <v/>
      </c>
      <c r="J845" s="2"/>
      <c r="K845" s="15"/>
      <c r="L845" s="24" t="str">
        <f t="shared" si="163"/>
        <v/>
      </c>
      <c r="M845" s="15" t="str">
        <f t="shared" si="159"/>
        <v/>
      </c>
      <c r="N845" s="24" t="str">
        <f t="shared" si="164"/>
        <v/>
      </c>
      <c r="O845" s="15" t="str">
        <f t="shared" si="165"/>
        <v/>
      </c>
    </row>
    <row r="846" spans="2:15" x14ac:dyDescent="0.3">
      <c r="B846" s="3" t="str">
        <f t="shared" si="160"/>
        <v/>
      </c>
      <c r="C846" s="10" t="str">
        <f t="shared" si="161"/>
        <v/>
      </c>
      <c r="D846" s="14" t="str">
        <f t="shared" si="162"/>
        <v/>
      </c>
      <c r="E846" s="14" t="str">
        <f t="shared" si="154"/>
        <v/>
      </c>
      <c r="F846" s="14" t="str">
        <f t="shared" si="155"/>
        <v/>
      </c>
      <c r="G846" s="14" t="str">
        <f t="shared" si="156"/>
        <v/>
      </c>
      <c r="H846" s="14" t="str">
        <f t="shared" si="157"/>
        <v/>
      </c>
      <c r="I846" s="14" t="str">
        <f t="shared" si="158"/>
        <v/>
      </c>
      <c r="J846" s="2"/>
      <c r="K846" s="15"/>
      <c r="L846" s="24" t="str">
        <f t="shared" si="163"/>
        <v/>
      </c>
      <c r="M846" s="15" t="str">
        <f t="shared" si="159"/>
        <v/>
      </c>
      <c r="N846" s="24" t="str">
        <f t="shared" si="164"/>
        <v/>
      </c>
      <c r="O846" s="15" t="str">
        <f t="shared" si="165"/>
        <v/>
      </c>
    </row>
    <row r="847" spans="2:15" x14ac:dyDescent="0.3">
      <c r="B847" s="3" t="str">
        <f t="shared" si="160"/>
        <v/>
      </c>
      <c r="C847" s="10" t="str">
        <f t="shared" si="161"/>
        <v/>
      </c>
      <c r="D847" s="14" t="str">
        <f t="shared" si="162"/>
        <v/>
      </c>
      <c r="E847" s="14" t="str">
        <f t="shared" si="154"/>
        <v/>
      </c>
      <c r="F847" s="14" t="str">
        <f t="shared" si="155"/>
        <v/>
      </c>
      <c r="G847" s="14" t="str">
        <f t="shared" si="156"/>
        <v/>
      </c>
      <c r="H847" s="14" t="str">
        <f t="shared" si="157"/>
        <v/>
      </c>
      <c r="I847" s="14" t="str">
        <f t="shared" si="158"/>
        <v/>
      </c>
      <c r="J847" s="2"/>
      <c r="K847" s="15"/>
      <c r="L847" s="24" t="str">
        <f t="shared" si="163"/>
        <v/>
      </c>
      <c r="M847" s="15" t="str">
        <f t="shared" si="159"/>
        <v/>
      </c>
      <c r="N847" s="24" t="str">
        <f t="shared" si="164"/>
        <v/>
      </c>
      <c r="O847" s="15" t="str">
        <f t="shared" si="165"/>
        <v/>
      </c>
    </row>
    <row r="848" spans="2:15" x14ac:dyDescent="0.3">
      <c r="B848" s="3" t="str">
        <f t="shared" si="160"/>
        <v/>
      </c>
      <c r="C848" s="10" t="str">
        <f t="shared" si="161"/>
        <v/>
      </c>
      <c r="D848" s="14" t="str">
        <f t="shared" si="162"/>
        <v/>
      </c>
      <c r="E848" s="14" t="str">
        <f t="shared" si="154"/>
        <v/>
      </c>
      <c r="F848" s="14" t="str">
        <f t="shared" si="155"/>
        <v/>
      </c>
      <c r="G848" s="14" t="str">
        <f t="shared" si="156"/>
        <v/>
      </c>
      <c r="H848" s="14" t="str">
        <f t="shared" si="157"/>
        <v/>
      </c>
      <c r="I848" s="14" t="str">
        <f t="shared" si="158"/>
        <v/>
      </c>
      <c r="J848" s="2"/>
      <c r="K848" s="15"/>
      <c r="L848" s="24" t="str">
        <f t="shared" si="163"/>
        <v/>
      </c>
      <c r="M848" s="15" t="str">
        <f t="shared" si="159"/>
        <v/>
      </c>
      <c r="N848" s="24" t="str">
        <f t="shared" si="164"/>
        <v/>
      </c>
      <c r="O848" s="15" t="str">
        <f t="shared" si="165"/>
        <v/>
      </c>
    </row>
    <row r="849" spans="2:15" x14ac:dyDescent="0.3">
      <c r="B849" s="3" t="str">
        <f t="shared" si="160"/>
        <v/>
      </c>
      <c r="C849" s="10" t="str">
        <f t="shared" si="161"/>
        <v/>
      </c>
      <c r="D849" s="14" t="str">
        <f t="shared" si="162"/>
        <v/>
      </c>
      <c r="E849" s="14" t="str">
        <f t="shared" si="154"/>
        <v/>
      </c>
      <c r="F849" s="14" t="str">
        <f t="shared" si="155"/>
        <v/>
      </c>
      <c r="G849" s="14" t="str">
        <f t="shared" si="156"/>
        <v/>
      </c>
      <c r="H849" s="14" t="str">
        <f t="shared" si="157"/>
        <v/>
      </c>
      <c r="I849" s="14" t="str">
        <f t="shared" si="158"/>
        <v/>
      </c>
      <c r="J849" s="2"/>
      <c r="K849" s="15"/>
      <c r="L849" s="24" t="str">
        <f t="shared" si="163"/>
        <v/>
      </c>
      <c r="M849" s="15" t="str">
        <f t="shared" si="159"/>
        <v/>
      </c>
      <c r="N849" s="24" t="str">
        <f t="shared" si="164"/>
        <v/>
      </c>
      <c r="O849" s="15" t="str">
        <f t="shared" si="165"/>
        <v/>
      </c>
    </row>
    <row r="850" spans="2:15" x14ac:dyDescent="0.3">
      <c r="B850" s="3" t="str">
        <f t="shared" si="160"/>
        <v/>
      </c>
      <c r="C850" s="10" t="str">
        <f t="shared" si="161"/>
        <v/>
      </c>
      <c r="D850" s="14" t="str">
        <f t="shared" si="162"/>
        <v/>
      </c>
      <c r="E850" s="14" t="str">
        <f t="shared" si="154"/>
        <v/>
      </c>
      <c r="F850" s="14" t="str">
        <f t="shared" si="155"/>
        <v/>
      </c>
      <c r="G850" s="14" t="str">
        <f t="shared" si="156"/>
        <v/>
      </c>
      <c r="H850" s="14" t="str">
        <f t="shared" si="157"/>
        <v/>
      </c>
      <c r="I850" s="14" t="str">
        <f t="shared" si="158"/>
        <v/>
      </c>
      <c r="J850" s="2"/>
      <c r="K850" s="15"/>
      <c r="L850" s="24" t="str">
        <f t="shared" si="163"/>
        <v/>
      </c>
      <c r="M850" s="15" t="str">
        <f t="shared" si="159"/>
        <v/>
      </c>
      <c r="N850" s="24" t="str">
        <f t="shared" si="164"/>
        <v/>
      </c>
      <c r="O850" s="15" t="str">
        <f t="shared" si="165"/>
        <v/>
      </c>
    </row>
    <row r="851" spans="2:15" x14ac:dyDescent="0.3">
      <c r="B851" s="3" t="str">
        <f t="shared" si="160"/>
        <v/>
      </c>
      <c r="C851" s="10" t="str">
        <f t="shared" si="161"/>
        <v/>
      </c>
      <c r="D851" s="14" t="str">
        <f t="shared" si="162"/>
        <v/>
      </c>
      <c r="E851" s="14" t="str">
        <f t="shared" si="154"/>
        <v/>
      </c>
      <c r="F851" s="14" t="str">
        <f t="shared" si="155"/>
        <v/>
      </c>
      <c r="G851" s="14" t="str">
        <f t="shared" si="156"/>
        <v/>
      </c>
      <c r="H851" s="14" t="str">
        <f t="shared" si="157"/>
        <v/>
      </c>
      <c r="I851" s="14" t="str">
        <f t="shared" si="158"/>
        <v/>
      </c>
      <c r="J851" s="2"/>
      <c r="K851" s="15"/>
      <c r="L851" s="24" t="str">
        <f t="shared" si="163"/>
        <v/>
      </c>
      <c r="M851" s="15" t="str">
        <f t="shared" si="159"/>
        <v/>
      </c>
      <c r="N851" s="24" t="str">
        <f t="shared" si="164"/>
        <v/>
      </c>
      <c r="O851" s="15" t="str">
        <f t="shared" si="165"/>
        <v/>
      </c>
    </row>
    <row r="852" spans="2:15" x14ac:dyDescent="0.3">
      <c r="B852" s="3" t="str">
        <f t="shared" si="160"/>
        <v/>
      </c>
      <c r="C852" s="10" t="str">
        <f t="shared" si="161"/>
        <v/>
      </c>
      <c r="D852" s="14" t="str">
        <f t="shared" si="162"/>
        <v/>
      </c>
      <c r="E852" s="14" t="str">
        <f t="shared" ref="E852:E915" si="166">IF(OR(B852="",B852&lt;=0,$D$10=0),"",H852-F852)</f>
        <v/>
      </c>
      <c r="F852" s="14" t="str">
        <f t="shared" ref="F852:F915" si="167">IF(OR(B852="",$D$10=0),"",D852*$D$12/12)</f>
        <v/>
      </c>
      <c r="G852" s="14" t="str">
        <f t="shared" ref="G852:G915" si="168">IF(B852&lt;&gt;"",$D$10*$D$14/12,"")</f>
        <v/>
      </c>
      <c r="H852" s="14" t="str">
        <f t="shared" ref="H852:H915" si="169">IF(OR(B852="",B852&lt;=0,$D$10=0),"",I852-G852)</f>
        <v/>
      </c>
      <c r="I852" s="14" t="str">
        <f t="shared" ref="I852:I915" si="170">IF(OR(B852="",B852&lt;=0,$D$10=0),"",$I$6)</f>
        <v/>
      </c>
      <c r="J852" s="2"/>
      <c r="K852" s="15"/>
      <c r="L852" s="24" t="str">
        <f t="shared" si="163"/>
        <v/>
      </c>
      <c r="M852" s="15" t="str">
        <f t="shared" ref="M852:M915" si="171">IF(OR(B852="",B852&lt;=0,$D$10=0),"",N852/$I$9)</f>
        <v/>
      </c>
      <c r="N852" s="24" t="str">
        <f t="shared" si="164"/>
        <v/>
      </c>
      <c r="O852" s="15" t="str">
        <f t="shared" si="165"/>
        <v/>
      </c>
    </row>
    <row r="853" spans="2:15" x14ac:dyDescent="0.3">
      <c r="B853" s="3" t="str">
        <f t="shared" ref="B853:B916" si="172">IF($D$8&gt;=ROW()-19,ROW()-19,"")</f>
        <v/>
      </c>
      <c r="C853" s="10" t="str">
        <f t="shared" ref="C853:C916" si="173">IF(B853&lt;&gt;"",EDATE(C852,1),"")</f>
        <v/>
      </c>
      <c r="D853" s="14" t="str">
        <f t="shared" ref="D853:D916" si="174">IF(B853="","",IF(E852="","",D852-E852))</f>
        <v/>
      </c>
      <c r="E853" s="14" t="str">
        <f t="shared" si="166"/>
        <v/>
      </c>
      <c r="F853" s="14" t="str">
        <f t="shared" si="167"/>
        <v/>
      </c>
      <c r="G853" s="14" t="str">
        <f t="shared" si="168"/>
        <v/>
      </c>
      <c r="H853" s="14" t="str">
        <f t="shared" si="169"/>
        <v/>
      </c>
      <c r="I853" s="14" t="str">
        <f t="shared" si="170"/>
        <v/>
      </c>
      <c r="J853" s="2"/>
      <c r="K853" s="15"/>
      <c r="L853" s="24" t="str">
        <f t="shared" ref="L853:L916" si="175">IF(OR(C853="",C853&lt;=0,$D$10=0),"",L852+E853)</f>
        <v/>
      </c>
      <c r="M853" s="15" t="str">
        <f t="shared" si="171"/>
        <v/>
      </c>
      <c r="N853" s="24" t="str">
        <f t="shared" ref="N853:N916" si="176">IF(OR(B853="",$D$10=0),"",N852+F853)</f>
        <v/>
      </c>
      <c r="O853" s="15" t="str">
        <f t="shared" ref="O853:O916" si="177">IF(OR(B853="",$D$10=0),"",N853/(L853+N853))</f>
        <v/>
      </c>
    </row>
    <row r="854" spans="2:15" x14ac:dyDescent="0.3">
      <c r="B854" s="3" t="str">
        <f t="shared" si="172"/>
        <v/>
      </c>
      <c r="C854" s="10" t="str">
        <f t="shared" si="173"/>
        <v/>
      </c>
      <c r="D854" s="14" t="str">
        <f t="shared" si="174"/>
        <v/>
      </c>
      <c r="E854" s="14" t="str">
        <f t="shared" si="166"/>
        <v/>
      </c>
      <c r="F854" s="14" t="str">
        <f t="shared" si="167"/>
        <v/>
      </c>
      <c r="G854" s="14" t="str">
        <f t="shared" si="168"/>
        <v/>
      </c>
      <c r="H854" s="14" t="str">
        <f t="shared" si="169"/>
        <v/>
      </c>
      <c r="I854" s="14" t="str">
        <f t="shared" si="170"/>
        <v/>
      </c>
      <c r="J854" s="2"/>
      <c r="K854" s="15"/>
      <c r="L854" s="24" t="str">
        <f t="shared" si="175"/>
        <v/>
      </c>
      <c r="M854" s="15" t="str">
        <f t="shared" si="171"/>
        <v/>
      </c>
      <c r="N854" s="24" t="str">
        <f t="shared" si="176"/>
        <v/>
      </c>
      <c r="O854" s="15" t="str">
        <f t="shared" si="177"/>
        <v/>
      </c>
    </row>
    <row r="855" spans="2:15" x14ac:dyDescent="0.3">
      <c r="B855" s="3" t="str">
        <f t="shared" si="172"/>
        <v/>
      </c>
      <c r="C855" s="10" t="str">
        <f t="shared" si="173"/>
        <v/>
      </c>
      <c r="D855" s="14" t="str">
        <f t="shared" si="174"/>
        <v/>
      </c>
      <c r="E855" s="14" t="str">
        <f t="shared" si="166"/>
        <v/>
      </c>
      <c r="F855" s="14" t="str">
        <f t="shared" si="167"/>
        <v/>
      </c>
      <c r="G855" s="14" t="str">
        <f t="shared" si="168"/>
        <v/>
      </c>
      <c r="H855" s="14" t="str">
        <f t="shared" si="169"/>
        <v/>
      </c>
      <c r="I855" s="14" t="str">
        <f t="shared" si="170"/>
        <v/>
      </c>
      <c r="J855" s="2"/>
      <c r="K855" s="15"/>
      <c r="L855" s="24" t="str">
        <f t="shared" si="175"/>
        <v/>
      </c>
      <c r="M855" s="15" t="str">
        <f t="shared" si="171"/>
        <v/>
      </c>
      <c r="N855" s="24" t="str">
        <f t="shared" si="176"/>
        <v/>
      </c>
      <c r="O855" s="15" t="str">
        <f t="shared" si="177"/>
        <v/>
      </c>
    </row>
    <row r="856" spans="2:15" x14ac:dyDescent="0.3">
      <c r="B856" s="3" t="str">
        <f t="shared" si="172"/>
        <v/>
      </c>
      <c r="C856" s="10" t="str">
        <f t="shared" si="173"/>
        <v/>
      </c>
      <c r="D856" s="14" t="str">
        <f t="shared" si="174"/>
        <v/>
      </c>
      <c r="E856" s="14" t="str">
        <f t="shared" si="166"/>
        <v/>
      </c>
      <c r="F856" s="14" t="str">
        <f t="shared" si="167"/>
        <v/>
      </c>
      <c r="G856" s="14" t="str">
        <f t="shared" si="168"/>
        <v/>
      </c>
      <c r="H856" s="14" t="str">
        <f t="shared" si="169"/>
        <v/>
      </c>
      <c r="I856" s="14" t="str">
        <f t="shared" si="170"/>
        <v/>
      </c>
      <c r="J856" s="2"/>
      <c r="K856" s="15"/>
      <c r="L856" s="24" t="str">
        <f t="shared" si="175"/>
        <v/>
      </c>
      <c r="M856" s="15" t="str">
        <f t="shared" si="171"/>
        <v/>
      </c>
      <c r="N856" s="24" t="str">
        <f t="shared" si="176"/>
        <v/>
      </c>
      <c r="O856" s="15" t="str">
        <f t="shared" si="177"/>
        <v/>
      </c>
    </row>
    <row r="857" spans="2:15" x14ac:dyDescent="0.3">
      <c r="B857" s="3" t="str">
        <f t="shared" si="172"/>
        <v/>
      </c>
      <c r="C857" s="10" t="str">
        <f t="shared" si="173"/>
        <v/>
      </c>
      <c r="D857" s="14" t="str">
        <f t="shared" si="174"/>
        <v/>
      </c>
      <c r="E857" s="14" t="str">
        <f t="shared" si="166"/>
        <v/>
      </c>
      <c r="F857" s="14" t="str">
        <f t="shared" si="167"/>
        <v/>
      </c>
      <c r="G857" s="14" t="str">
        <f t="shared" si="168"/>
        <v/>
      </c>
      <c r="H857" s="14" t="str">
        <f t="shared" si="169"/>
        <v/>
      </c>
      <c r="I857" s="14" t="str">
        <f t="shared" si="170"/>
        <v/>
      </c>
      <c r="J857" s="2"/>
      <c r="K857" s="15"/>
      <c r="L857" s="24" t="str">
        <f t="shared" si="175"/>
        <v/>
      </c>
      <c r="M857" s="15" t="str">
        <f t="shared" si="171"/>
        <v/>
      </c>
      <c r="N857" s="24" t="str">
        <f t="shared" si="176"/>
        <v/>
      </c>
      <c r="O857" s="15" t="str">
        <f t="shared" si="177"/>
        <v/>
      </c>
    </row>
    <row r="858" spans="2:15" x14ac:dyDescent="0.3">
      <c r="B858" s="3" t="str">
        <f t="shared" si="172"/>
        <v/>
      </c>
      <c r="C858" s="10" t="str">
        <f t="shared" si="173"/>
        <v/>
      </c>
      <c r="D858" s="14" t="str">
        <f t="shared" si="174"/>
        <v/>
      </c>
      <c r="E858" s="14" t="str">
        <f t="shared" si="166"/>
        <v/>
      </c>
      <c r="F858" s="14" t="str">
        <f t="shared" si="167"/>
        <v/>
      </c>
      <c r="G858" s="14" t="str">
        <f t="shared" si="168"/>
        <v/>
      </c>
      <c r="H858" s="14" t="str">
        <f t="shared" si="169"/>
        <v/>
      </c>
      <c r="I858" s="14" t="str">
        <f t="shared" si="170"/>
        <v/>
      </c>
      <c r="J858" s="2"/>
      <c r="K858" s="15"/>
      <c r="L858" s="24" t="str">
        <f t="shared" si="175"/>
        <v/>
      </c>
      <c r="M858" s="15" t="str">
        <f t="shared" si="171"/>
        <v/>
      </c>
      <c r="N858" s="24" t="str">
        <f t="shared" si="176"/>
        <v/>
      </c>
      <c r="O858" s="15" t="str">
        <f t="shared" si="177"/>
        <v/>
      </c>
    </row>
    <row r="859" spans="2:15" x14ac:dyDescent="0.3">
      <c r="B859" s="3" t="str">
        <f t="shared" si="172"/>
        <v/>
      </c>
      <c r="C859" s="10" t="str">
        <f t="shared" si="173"/>
        <v/>
      </c>
      <c r="D859" s="14" t="str">
        <f t="shared" si="174"/>
        <v/>
      </c>
      <c r="E859" s="14" t="str">
        <f t="shared" si="166"/>
        <v/>
      </c>
      <c r="F859" s="14" t="str">
        <f t="shared" si="167"/>
        <v/>
      </c>
      <c r="G859" s="14" t="str">
        <f t="shared" si="168"/>
        <v/>
      </c>
      <c r="H859" s="14" t="str">
        <f t="shared" si="169"/>
        <v/>
      </c>
      <c r="I859" s="14" t="str">
        <f t="shared" si="170"/>
        <v/>
      </c>
      <c r="J859" s="2"/>
      <c r="K859" s="15"/>
      <c r="L859" s="24" t="str">
        <f t="shared" si="175"/>
        <v/>
      </c>
      <c r="M859" s="15" t="str">
        <f t="shared" si="171"/>
        <v/>
      </c>
      <c r="N859" s="24" t="str">
        <f t="shared" si="176"/>
        <v/>
      </c>
      <c r="O859" s="15" t="str">
        <f t="shared" si="177"/>
        <v/>
      </c>
    </row>
    <row r="860" spans="2:15" x14ac:dyDescent="0.3">
      <c r="B860" s="3" t="str">
        <f t="shared" si="172"/>
        <v/>
      </c>
      <c r="C860" s="10" t="str">
        <f t="shared" si="173"/>
        <v/>
      </c>
      <c r="D860" s="14" t="str">
        <f t="shared" si="174"/>
        <v/>
      </c>
      <c r="E860" s="14" t="str">
        <f t="shared" si="166"/>
        <v/>
      </c>
      <c r="F860" s="14" t="str">
        <f t="shared" si="167"/>
        <v/>
      </c>
      <c r="G860" s="14" t="str">
        <f t="shared" si="168"/>
        <v/>
      </c>
      <c r="H860" s="14" t="str">
        <f t="shared" si="169"/>
        <v/>
      </c>
      <c r="I860" s="14" t="str">
        <f t="shared" si="170"/>
        <v/>
      </c>
      <c r="J860" s="2"/>
      <c r="K860" s="15"/>
      <c r="L860" s="24" t="str">
        <f t="shared" si="175"/>
        <v/>
      </c>
      <c r="M860" s="15" t="str">
        <f t="shared" si="171"/>
        <v/>
      </c>
      <c r="N860" s="24" t="str">
        <f t="shared" si="176"/>
        <v/>
      </c>
      <c r="O860" s="15" t="str">
        <f t="shared" si="177"/>
        <v/>
      </c>
    </row>
    <row r="861" spans="2:15" x14ac:dyDescent="0.3">
      <c r="B861" s="3" t="str">
        <f t="shared" si="172"/>
        <v/>
      </c>
      <c r="C861" s="10" t="str">
        <f t="shared" si="173"/>
        <v/>
      </c>
      <c r="D861" s="14" t="str">
        <f t="shared" si="174"/>
        <v/>
      </c>
      <c r="E861" s="14" t="str">
        <f t="shared" si="166"/>
        <v/>
      </c>
      <c r="F861" s="14" t="str">
        <f t="shared" si="167"/>
        <v/>
      </c>
      <c r="G861" s="14" t="str">
        <f t="shared" si="168"/>
        <v/>
      </c>
      <c r="H861" s="14" t="str">
        <f t="shared" si="169"/>
        <v/>
      </c>
      <c r="I861" s="14" t="str">
        <f t="shared" si="170"/>
        <v/>
      </c>
      <c r="J861" s="2"/>
      <c r="K861" s="15"/>
      <c r="L861" s="24" t="str">
        <f t="shared" si="175"/>
        <v/>
      </c>
      <c r="M861" s="15" t="str">
        <f t="shared" si="171"/>
        <v/>
      </c>
      <c r="N861" s="24" t="str">
        <f t="shared" si="176"/>
        <v/>
      </c>
      <c r="O861" s="15" t="str">
        <f t="shared" si="177"/>
        <v/>
      </c>
    </row>
    <row r="862" spans="2:15" x14ac:dyDescent="0.3">
      <c r="B862" s="3" t="str">
        <f t="shared" si="172"/>
        <v/>
      </c>
      <c r="C862" s="10" t="str">
        <f t="shared" si="173"/>
        <v/>
      </c>
      <c r="D862" s="14" t="str">
        <f t="shared" si="174"/>
        <v/>
      </c>
      <c r="E862" s="14" t="str">
        <f t="shared" si="166"/>
        <v/>
      </c>
      <c r="F862" s="14" t="str">
        <f t="shared" si="167"/>
        <v/>
      </c>
      <c r="G862" s="14" t="str">
        <f t="shared" si="168"/>
        <v/>
      </c>
      <c r="H862" s="14" t="str">
        <f t="shared" si="169"/>
        <v/>
      </c>
      <c r="I862" s="14" t="str">
        <f t="shared" si="170"/>
        <v/>
      </c>
      <c r="J862" s="2"/>
      <c r="K862" s="15"/>
      <c r="L862" s="24" t="str">
        <f t="shared" si="175"/>
        <v/>
      </c>
      <c r="M862" s="15" t="str">
        <f t="shared" si="171"/>
        <v/>
      </c>
      <c r="N862" s="24" t="str">
        <f t="shared" si="176"/>
        <v/>
      </c>
      <c r="O862" s="15" t="str">
        <f t="shared" si="177"/>
        <v/>
      </c>
    </row>
    <row r="863" spans="2:15" x14ac:dyDescent="0.3">
      <c r="B863" s="3" t="str">
        <f t="shared" si="172"/>
        <v/>
      </c>
      <c r="C863" s="10" t="str">
        <f t="shared" si="173"/>
        <v/>
      </c>
      <c r="D863" s="14" t="str">
        <f t="shared" si="174"/>
        <v/>
      </c>
      <c r="E863" s="14" t="str">
        <f t="shared" si="166"/>
        <v/>
      </c>
      <c r="F863" s="14" t="str">
        <f t="shared" si="167"/>
        <v/>
      </c>
      <c r="G863" s="14" t="str">
        <f t="shared" si="168"/>
        <v/>
      </c>
      <c r="H863" s="14" t="str">
        <f t="shared" si="169"/>
        <v/>
      </c>
      <c r="I863" s="14" t="str">
        <f t="shared" si="170"/>
        <v/>
      </c>
      <c r="J863" s="2"/>
      <c r="K863" s="15"/>
      <c r="L863" s="24" t="str">
        <f t="shared" si="175"/>
        <v/>
      </c>
      <c r="M863" s="15" t="str">
        <f t="shared" si="171"/>
        <v/>
      </c>
      <c r="N863" s="24" t="str">
        <f t="shared" si="176"/>
        <v/>
      </c>
      <c r="O863" s="15" t="str">
        <f t="shared" si="177"/>
        <v/>
      </c>
    </row>
    <row r="864" spans="2:15" x14ac:dyDescent="0.3">
      <c r="B864" s="3" t="str">
        <f t="shared" si="172"/>
        <v/>
      </c>
      <c r="C864" s="10" t="str">
        <f t="shared" si="173"/>
        <v/>
      </c>
      <c r="D864" s="14" t="str">
        <f t="shared" si="174"/>
        <v/>
      </c>
      <c r="E864" s="14" t="str">
        <f t="shared" si="166"/>
        <v/>
      </c>
      <c r="F864" s="14" t="str">
        <f t="shared" si="167"/>
        <v/>
      </c>
      <c r="G864" s="14" t="str">
        <f t="shared" si="168"/>
        <v/>
      </c>
      <c r="H864" s="14" t="str">
        <f t="shared" si="169"/>
        <v/>
      </c>
      <c r="I864" s="14" t="str">
        <f t="shared" si="170"/>
        <v/>
      </c>
      <c r="J864" s="2"/>
      <c r="K864" s="15"/>
      <c r="L864" s="24" t="str">
        <f t="shared" si="175"/>
        <v/>
      </c>
      <c r="M864" s="15" t="str">
        <f t="shared" si="171"/>
        <v/>
      </c>
      <c r="N864" s="24" t="str">
        <f t="shared" si="176"/>
        <v/>
      </c>
      <c r="O864" s="15" t="str">
        <f t="shared" si="177"/>
        <v/>
      </c>
    </row>
    <row r="865" spans="2:15" x14ac:dyDescent="0.3">
      <c r="B865" s="3" t="str">
        <f t="shared" si="172"/>
        <v/>
      </c>
      <c r="C865" s="10" t="str">
        <f t="shared" si="173"/>
        <v/>
      </c>
      <c r="D865" s="14" t="str">
        <f t="shared" si="174"/>
        <v/>
      </c>
      <c r="E865" s="14" t="str">
        <f t="shared" si="166"/>
        <v/>
      </c>
      <c r="F865" s="14" t="str">
        <f t="shared" si="167"/>
        <v/>
      </c>
      <c r="G865" s="14" t="str">
        <f t="shared" si="168"/>
        <v/>
      </c>
      <c r="H865" s="14" t="str">
        <f t="shared" si="169"/>
        <v/>
      </c>
      <c r="I865" s="14" t="str">
        <f t="shared" si="170"/>
        <v/>
      </c>
      <c r="J865" s="2"/>
      <c r="K865" s="15"/>
      <c r="L865" s="24" t="str">
        <f t="shared" si="175"/>
        <v/>
      </c>
      <c r="M865" s="15" t="str">
        <f t="shared" si="171"/>
        <v/>
      </c>
      <c r="N865" s="24" t="str">
        <f t="shared" si="176"/>
        <v/>
      </c>
      <c r="O865" s="15" t="str">
        <f t="shared" si="177"/>
        <v/>
      </c>
    </row>
    <row r="866" spans="2:15" x14ac:dyDescent="0.3">
      <c r="B866" s="3" t="str">
        <f t="shared" si="172"/>
        <v/>
      </c>
      <c r="C866" s="10" t="str">
        <f t="shared" si="173"/>
        <v/>
      </c>
      <c r="D866" s="14" t="str">
        <f t="shared" si="174"/>
        <v/>
      </c>
      <c r="E866" s="14" t="str">
        <f t="shared" si="166"/>
        <v/>
      </c>
      <c r="F866" s="14" t="str">
        <f t="shared" si="167"/>
        <v/>
      </c>
      <c r="G866" s="14" t="str">
        <f t="shared" si="168"/>
        <v/>
      </c>
      <c r="H866" s="14" t="str">
        <f t="shared" si="169"/>
        <v/>
      </c>
      <c r="I866" s="14" t="str">
        <f t="shared" si="170"/>
        <v/>
      </c>
      <c r="J866" s="2"/>
      <c r="K866" s="15"/>
      <c r="L866" s="24" t="str">
        <f t="shared" si="175"/>
        <v/>
      </c>
      <c r="M866" s="15" t="str">
        <f t="shared" si="171"/>
        <v/>
      </c>
      <c r="N866" s="24" t="str">
        <f t="shared" si="176"/>
        <v/>
      </c>
      <c r="O866" s="15" t="str">
        <f t="shared" si="177"/>
        <v/>
      </c>
    </row>
    <row r="867" spans="2:15" x14ac:dyDescent="0.3">
      <c r="B867" s="3" t="str">
        <f t="shared" si="172"/>
        <v/>
      </c>
      <c r="C867" s="10" t="str">
        <f t="shared" si="173"/>
        <v/>
      </c>
      <c r="D867" s="14" t="str">
        <f t="shared" si="174"/>
        <v/>
      </c>
      <c r="E867" s="14" t="str">
        <f t="shared" si="166"/>
        <v/>
      </c>
      <c r="F867" s="14" t="str">
        <f t="shared" si="167"/>
        <v/>
      </c>
      <c r="G867" s="14" t="str">
        <f t="shared" si="168"/>
        <v/>
      </c>
      <c r="H867" s="14" t="str">
        <f t="shared" si="169"/>
        <v/>
      </c>
      <c r="I867" s="14" t="str">
        <f t="shared" si="170"/>
        <v/>
      </c>
      <c r="J867" s="2"/>
      <c r="K867" s="15"/>
      <c r="L867" s="24" t="str">
        <f t="shared" si="175"/>
        <v/>
      </c>
      <c r="M867" s="15" t="str">
        <f t="shared" si="171"/>
        <v/>
      </c>
      <c r="N867" s="24" t="str">
        <f t="shared" si="176"/>
        <v/>
      </c>
      <c r="O867" s="15" t="str">
        <f t="shared" si="177"/>
        <v/>
      </c>
    </row>
    <row r="868" spans="2:15" x14ac:dyDescent="0.3">
      <c r="B868" s="3" t="str">
        <f t="shared" si="172"/>
        <v/>
      </c>
      <c r="C868" s="10" t="str">
        <f t="shared" si="173"/>
        <v/>
      </c>
      <c r="D868" s="14" t="str">
        <f t="shared" si="174"/>
        <v/>
      </c>
      <c r="E868" s="14" t="str">
        <f t="shared" si="166"/>
        <v/>
      </c>
      <c r="F868" s="14" t="str">
        <f t="shared" si="167"/>
        <v/>
      </c>
      <c r="G868" s="14" t="str">
        <f t="shared" si="168"/>
        <v/>
      </c>
      <c r="H868" s="14" t="str">
        <f t="shared" si="169"/>
        <v/>
      </c>
      <c r="I868" s="14" t="str">
        <f t="shared" si="170"/>
        <v/>
      </c>
      <c r="J868" s="2"/>
      <c r="K868" s="15"/>
      <c r="L868" s="24" t="str">
        <f t="shared" si="175"/>
        <v/>
      </c>
      <c r="M868" s="15" t="str">
        <f t="shared" si="171"/>
        <v/>
      </c>
      <c r="N868" s="24" t="str">
        <f t="shared" si="176"/>
        <v/>
      </c>
      <c r="O868" s="15" t="str">
        <f t="shared" si="177"/>
        <v/>
      </c>
    </row>
    <row r="869" spans="2:15" x14ac:dyDescent="0.3">
      <c r="B869" s="3" t="str">
        <f t="shared" si="172"/>
        <v/>
      </c>
      <c r="C869" s="10" t="str">
        <f t="shared" si="173"/>
        <v/>
      </c>
      <c r="D869" s="14" t="str">
        <f t="shared" si="174"/>
        <v/>
      </c>
      <c r="E869" s="14" t="str">
        <f t="shared" si="166"/>
        <v/>
      </c>
      <c r="F869" s="14" t="str">
        <f t="shared" si="167"/>
        <v/>
      </c>
      <c r="G869" s="14" t="str">
        <f t="shared" si="168"/>
        <v/>
      </c>
      <c r="H869" s="14" t="str">
        <f t="shared" si="169"/>
        <v/>
      </c>
      <c r="I869" s="14" t="str">
        <f t="shared" si="170"/>
        <v/>
      </c>
      <c r="J869" s="2"/>
      <c r="K869" s="15"/>
      <c r="L869" s="24" t="str">
        <f t="shared" si="175"/>
        <v/>
      </c>
      <c r="M869" s="15" t="str">
        <f t="shared" si="171"/>
        <v/>
      </c>
      <c r="N869" s="24" t="str">
        <f t="shared" si="176"/>
        <v/>
      </c>
      <c r="O869" s="15" t="str">
        <f t="shared" si="177"/>
        <v/>
      </c>
    </row>
    <row r="870" spans="2:15" x14ac:dyDescent="0.3">
      <c r="B870" s="3" t="str">
        <f t="shared" si="172"/>
        <v/>
      </c>
      <c r="C870" s="10" t="str">
        <f t="shared" si="173"/>
        <v/>
      </c>
      <c r="D870" s="14" t="str">
        <f t="shared" si="174"/>
        <v/>
      </c>
      <c r="E870" s="14" t="str">
        <f t="shared" si="166"/>
        <v/>
      </c>
      <c r="F870" s="14" t="str">
        <f t="shared" si="167"/>
        <v/>
      </c>
      <c r="G870" s="14" t="str">
        <f t="shared" si="168"/>
        <v/>
      </c>
      <c r="H870" s="14" t="str">
        <f t="shared" si="169"/>
        <v/>
      </c>
      <c r="I870" s="14" t="str">
        <f t="shared" si="170"/>
        <v/>
      </c>
      <c r="J870" s="2"/>
      <c r="K870" s="15"/>
      <c r="L870" s="24" t="str">
        <f t="shared" si="175"/>
        <v/>
      </c>
      <c r="M870" s="15" t="str">
        <f t="shared" si="171"/>
        <v/>
      </c>
      <c r="N870" s="24" t="str">
        <f t="shared" si="176"/>
        <v/>
      </c>
      <c r="O870" s="15" t="str">
        <f t="shared" si="177"/>
        <v/>
      </c>
    </row>
    <row r="871" spans="2:15" x14ac:dyDescent="0.3">
      <c r="B871" s="3" t="str">
        <f t="shared" si="172"/>
        <v/>
      </c>
      <c r="C871" s="10" t="str">
        <f t="shared" si="173"/>
        <v/>
      </c>
      <c r="D871" s="14" t="str">
        <f t="shared" si="174"/>
        <v/>
      </c>
      <c r="E871" s="14" t="str">
        <f t="shared" si="166"/>
        <v/>
      </c>
      <c r="F871" s="14" t="str">
        <f t="shared" si="167"/>
        <v/>
      </c>
      <c r="G871" s="14" t="str">
        <f t="shared" si="168"/>
        <v/>
      </c>
      <c r="H871" s="14" t="str">
        <f t="shared" si="169"/>
        <v/>
      </c>
      <c r="I871" s="14" t="str">
        <f t="shared" si="170"/>
        <v/>
      </c>
      <c r="J871" s="2"/>
      <c r="K871" s="15"/>
      <c r="L871" s="24" t="str">
        <f t="shared" si="175"/>
        <v/>
      </c>
      <c r="M871" s="15" t="str">
        <f t="shared" si="171"/>
        <v/>
      </c>
      <c r="N871" s="24" t="str">
        <f t="shared" si="176"/>
        <v/>
      </c>
      <c r="O871" s="15" t="str">
        <f t="shared" si="177"/>
        <v/>
      </c>
    </row>
    <row r="872" spans="2:15" x14ac:dyDescent="0.3">
      <c r="B872" s="3" t="str">
        <f t="shared" si="172"/>
        <v/>
      </c>
      <c r="C872" s="10" t="str">
        <f t="shared" si="173"/>
        <v/>
      </c>
      <c r="D872" s="14" t="str">
        <f t="shared" si="174"/>
        <v/>
      </c>
      <c r="E872" s="14" t="str">
        <f t="shared" si="166"/>
        <v/>
      </c>
      <c r="F872" s="14" t="str">
        <f t="shared" si="167"/>
        <v/>
      </c>
      <c r="G872" s="14" t="str">
        <f t="shared" si="168"/>
        <v/>
      </c>
      <c r="H872" s="14" t="str">
        <f t="shared" si="169"/>
        <v/>
      </c>
      <c r="I872" s="14" t="str">
        <f t="shared" si="170"/>
        <v/>
      </c>
      <c r="J872" s="2"/>
      <c r="K872" s="15"/>
      <c r="L872" s="24" t="str">
        <f t="shared" si="175"/>
        <v/>
      </c>
      <c r="M872" s="15" t="str">
        <f t="shared" si="171"/>
        <v/>
      </c>
      <c r="N872" s="24" t="str">
        <f t="shared" si="176"/>
        <v/>
      </c>
      <c r="O872" s="15" t="str">
        <f t="shared" si="177"/>
        <v/>
      </c>
    </row>
    <row r="873" spans="2:15" x14ac:dyDescent="0.3">
      <c r="B873" s="3" t="str">
        <f t="shared" si="172"/>
        <v/>
      </c>
      <c r="C873" s="10" t="str">
        <f t="shared" si="173"/>
        <v/>
      </c>
      <c r="D873" s="14" t="str">
        <f t="shared" si="174"/>
        <v/>
      </c>
      <c r="E873" s="14" t="str">
        <f t="shared" si="166"/>
        <v/>
      </c>
      <c r="F873" s="14" t="str">
        <f t="shared" si="167"/>
        <v/>
      </c>
      <c r="G873" s="14" t="str">
        <f t="shared" si="168"/>
        <v/>
      </c>
      <c r="H873" s="14" t="str">
        <f t="shared" si="169"/>
        <v/>
      </c>
      <c r="I873" s="14" t="str">
        <f t="shared" si="170"/>
        <v/>
      </c>
      <c r="J873" s="2"/>
      <c r="K873" s="15"/>
      <c r="L873" s="24" t="str">
        <f t="shared" si="175"/>
        <v/>
      </c>
      <c r="M873" s="15" t="str">
        <f t="shared" si="171"/>
        <v/>
      </c>
      <c r="N873" s="24" t="str">
        <f t="shared" si="176"/>
        <v/>
      </c>
      <c r="O873" s="15" t="str">
        <f t="shared" si="177"/>
        <v/>
      </c>
    </row>
    <row r="874" spans="2:15" x14ac:dyDescent="0.3">
      <c r="B874" s="3" t="str">
        <f t="shared" si="172"/>
        <v/>
      </c>
      <c r="C874" s="10" t="str">
        <f t="shared" si="173"/>
        <v/>
      </c>
      <c r="D874" s="14" t="str">
        <f t="shared" si="174"/>
        <v/>
      </c>
      <c r="E874" s="14" t="str">
        <f t="shared" si="166"/>
        <v/>
      </c>
      <c r="F874" s="14" t="str">
        <f t="shared" si="167"/>
        <v/>
      </c>
      <c r="G874" s="14" t="str">
        <f t="shared" si="168"/>
        <v/>
      </c>
      <c r="H874" s="14" t="str">
        <f t="shared" si="169"/>
        <v/>
      </c>
      <c r="I874" s="14" t="str">
        <f t="shared" si="170"/>
        <v/>
      </c>
      <c r="J874" s="2"/>
      <c r="K874" s="15"/>
      <c r="L874" s="24" t="str">
        <f t="shared" si="175"/>
        <v/>
      </c>
      <c r="M874" s="15" t="str">
        <f t="shared" si="171"/>
        <v/>
      </c>
      <c r="N874" s="24" t="str">
        <f t="shared" si="176"/>
        <v/>
      </c>
      <c r="O874" s="15" t="str">
        <f t="shared" si="177"/>
        <v/>
      </c>
    </row>
    <row r="875" spans="2:15" x14ac:dyDescent="0.3">
      <c r="B875" s="3" t="str">
        <f t="shared" si="172"/>
        <v/>
      </c>
      <c r="C875" s="10" t="str">
        <f t="shared" si="173"/>
        <v/>
      </c>
      <c r="D875" s="14" t="str">
        <f t="shared" si="174"/>
        <v/>
      </c>
      <c r="E875" s="14" t="str">
        <f t="shared" si="166"/>
        <v/>
      </c>
      <c r="F875" s="14" t="str">
        <f t="shared" si="167"/>
        <v/>
      </c>
      <c r="G875" s="14" t="str">
        <f t="shared" si="168"/>
        <v/>
      </c>
      <c r="H875" s="14" t="str">
        <f t="shared" si="169"/>
        <v/>
      </c>
      <c r="I875" s="14" t="str">
        <f t="shared" si="170"/>
        <v/>
      </c>
      <c r="J875" s="2"/>
      <c r="K875" s="15"/>
      <c r="L875" s="24" t="str">
        <f t="shared" si="175"/>
        <v/>
      </c>
      <c r="M875" s="15" t="str">
        <f t="shared" si="171"/>
        <v/>
      </c>
      <c r="N875" s="24" t="str">
        <f t="shared" si="176"/>
        <v/>
      </c>
      <c r="O875" s="15" t="str">
        <f t="shared" si="177"/>
        <v/>
      </c>
    </row>
    <row r="876" spans="2:15" x14ac:dyDescent="0.3">
      <c r="B876" s="3" t="str">
        <f t="shared" si="172"/>
        <v/>
      </c>
      <c r="C876" s="10" t="str">
        <f t="shared" si="173"/>
        <v/>
      </c>
      <c r="D876" s="14" t="str">
        <f t="shared" si="174"/>
        <v/>
      </c>
      <c r="E876" s="14" t="str">
        <f t="shared" si="166"/>
        <v/>
      </c>
      <c r="F876" s="14" t="str">
        <f t="shared" si="167"/>
        <v/>
      </c>
      <c r="G876" s="14" t="str">
        <f t="shared" si="168"/>
        <v/>
      </c>
      <c r="H876" s="14" t="str">
        <f t="shared" si="169"/>
        <v/>
      </c>
      <c r="I876" s="14" t="str">
        <f t="shared" si="170"/>
        <v/>
      </c>
      <c r="J876" s="2"/>
      <c r="K876" s="15"/>
      <c r="L876" s="24" t="str">
        <f t="shared" si="175"/>
        <v/>
      </c>
      <c r="M876" s="15" t="str">
        <f t="shared" si="171"/>
        <v/>
      </c>
      <c r="N876" s="24" t="str">
        <f t="shared" si="176"/>
        <v/>
      </c>
      <c r="O876" s="15" t="str">
        <f t="shared" si="177"/>
        <v/>
      </c>
    </row>
    <row r="877" spans="2:15" x14ac:dyDescent="0.3">
      <c r="B877" s="3" t="str">
        <f t="shared" si="172"/>
        <v/>
      </c>
      <c r="C877" s="10" t="str">
        <f t="shared" si="173"/>
        <v/>
      </c>
      <c r="D877" s="14" t="str">
        <f t="shared" si="174"/>
        <v/>
      </c>
      <c r="E877" s="14" t="str">
        <f t="shared" si="166"/>
        <v/>
      </c>
      <c r="F877" s="14" t="str">
        <f t="shared" si="167"/>
        <v/>
      </c>
      <c r="G877" s="14" t="str">
        <f t="shared" si="168"/>
        <v/>
      </c>
      <c r="H877" s="14" t="str">
        <f t="shared" si="169"/>
        <v/>
      </c>
      <c r="I877" s="14" t="str">
        <f t="shared" si="170"/>
        <v/>
      </c>
      <c r="J877" s="2"/>
      <c r="K877" s="15"/>
      <c r="L877" s="24" t="str">
        <f t="shared" si="175"/>
        <v/>
      </c>
      <c r="M877" s="15" t="str">
        <f t="shared" si="171"/>
        <v/>
      </c>
      <c r="N877" s="24" t="str">
        <f t="shared" si="176"/>
        <v/>
      </c>
      <c r="O877" s="15" t="str">
        <f t="shared" si="177"/>
        <v/>
      </c>
    </row>
    <row r="878" spans="2:15" x14ac:dyDescent="0.3">
      <c r="B878" s="3" t="str">
        <f t="shared" si="172"/>
        <v/>
      </c>
      <c r="C878" s="10" t="str">
        <f t="shared" si="173"/>
        <v/>
      </c>
      <c r="D878" s="14" t="str">
        <f t="shared" si="174"/>
        <v/>
      </c>
      <c r="E878" s="14" t="str">
        <f t="shared" si="166"/>
        <v/>
      </c>
      <c r="F878" s="14" t="str">
        <f t="shared" si="167"/>
        <v/>
      </c>
      <c r="G878" s="14" t="str">
        <f t="shared" si="168"/>
        <v/>
      </c>
      <c r="H878" s="14" t="str">
        <f t="shared" si="169"/>
        <v/>
      </c>
      <c r="I878" s="14" t="str">
        <f t="shared" si="170"/>
        <v/>
      </c>
      <c r="J878" s="2"/>
      <c r="K878" s="15"/>
      <c r="L878" s="24" t="str">
        <f t="shared" si="175"/>
        <v/>
      </c>
      <c r="M878" s="15" t="str">
        <f t="shared" si="171"/>
        <v/>
      </c>
      <c r="N878" s="24" t="str">
        <f t="shared" si="176"/>
        <v/>
      </c>
      <c r="O878" s="15" t="str">
        <f t="shared" si="177"/>
        <v/>
      </c>
    </row>
    <row r="879" spans="2:15" x14ac:dyDescent="0.3">
      <c r="B879" s="3" t="str">
        <f t="shared" si="172"/>
        <v/>
      </c>
      <c r="C879" s="10" t="str">
        <f t="shared" si="173"/>
        <v/>
      </c>
      <c r="D879" s="14" t="str">
        <f t="shared" si="174"/>
        <v/>
      </c>
      <c r="E879" s="14" t="str">
        <f t="shared" si="166"/>
        <v/>
      </c>
      <c r="F879" s="14" t="str">
        <f t="shared" si="167"/>
        <v/>
      </c>
      <c r="G879" s="14" t="str">
        <f t="shared" si="168"/>
        <v/>
      </c>
      <c r="H879" s="14" t="str">
        <f t="shared" si="169"/>
        <v/>
      </c>
      <c r="I879" s="14" t="str">
        <f t="shared" si="170"/>
        <v/>
      </c>
      <c r="J879" s="2"/>
      <c r="K879" s="15"/>
      <c r="L879" s="24" t="str">
        <f t="shared" si="175"/>
        <v/>
      </c>
      <c r="M879" s="15" t="str">
        <f t="shared" si="171"/>
        <v/>
      </c>
      <c r="N879" s="24" t="str">
        <f t="shared" si="176"/>
        <v/>
      </c>
      <c r="O879" s="15" t="str">
        <f t="shared" si="177"/>
        <v/>
      </c>
    </row>
    <row r="880" spans="2:15" x14ac:dyDescent="0.3">
      <c r="B880" s="3" t="str">
        <f t="shared" si="172"/>
        <v/>
      </c>
      <c r="C880" s="10" t="str">
        <f t="shared" si="173"/>
        <v/>
      </c>
      <c r="D880" s="14" t="str">
        <f t="shared" si="174"/>
        <v/>
      </c>
      <c r="E880" s="14" t="str">
        <f t="shared" si="166"/>
        <v/>
      </c>
      <c r="F880" s="14" t="str">
        <f t="shared" si="167"/>
        <v/>
      </c>
      <c r="G880" s="14" t="str">
        <f t="shared" si="168"/>
        <v/>
      </c>
      <c r="H880" s="14" t="str">
        <f t="shared" si="169"/>
        <v/>
      </c>
      <c r="I880" s="14" t="str">
        <f t="shared" si="170"/>
        <v/>
      </c>
      <c r="J880" s="2"/>
      <c r="K880" s="15"/>
      <c r="L880" s="24" t="str">
        <f t="shared" si="175"/>
        <v/>
      </c>
      <c r="M880" s="15" t="str">
        <f t="shared" si="171"/>
        <v/>
      </c>
      <c r="N880" s="24" t="str">
        <f t="shared" si="176"/>
        <v/>
      </c>
      <c r="O880" s="15" t="str">
        <f t="shared" si="177"/>
        <v/>
      </c>
    </row>
    <row r="881" spans="2:15" x14ac:dyDescent="0.3">
      <c r="B881" s="3" t="str">
        <f t="shared" si="172"/>
        <v/>
      </c>
      <c r="C881" s="10" t="str">
        <f t="shared" si="173"/>
        <v/>
      </c>
      <c r="D881" s="14" t="str">
        <f t="shared" si="174"/>
        <v/>
      </c>
      <c r="E881" s="14" t="str">
        <f t="shared" si="166"/>
        <v/>
      </c>
      <c r="F881" s="14" t="str">
        <f t="shared" si="167"/>
        <v/>
      </c>
      <c r="G881" s="14" t="str">
        <f t="shared" si="168"/>
        <v/>
      </c>
      <c r="H881" s="14" t="str">
        <f t="shared" si="169"/>
        <v/>
      </c>
      <c r="I881" s="14" t="str">
        <f t="shared" si="170"/>
        <v/>
      </c>
      <c r="J881" s="2"/>
      <c r="K881" s="15"/>
      <c r="L881" s="24" t="str">
        <f t="shared" si="175"/>
        <v/>
      </c>
      <c r="M881" s="15" t="str">
        <f t="shared" si="171"/>
        <v/>
      </c>
      <c r="N881" s="24" t="str">
        <f t="shared" si="176"/>
        <v/>
      </c>
      <c r="O881" s="15" t="str">
        <f t="shared" si="177"/>
        <v/>
      </c>
    </row>
    <row r="882" spans="2:15" x14ac:dyDescent="0.3">
      <c r="B882" s="3" t="str">
        <f t="shared" si="172"/>
        <v/>
      </c>
      <c r="C882" s="10" t="str">
        <f t="shared" si="173"/>
        <v/>
      </c>
      <c r="D882" s="14" t="str">
        <f t="shared" si="174"/>
        <v/>
      </c>
      <c r="E882" s="14" t="str">
        <f t="shared" si="166"/>
        <v/>
      </c>
      <c r="F882" s="14" t="str">
        <f t="shared" si="167"/>
        <v/>
      </c>
      <c r="G882" s="14" t="str">
        <f t="shared" si="168"/>
        <v/>
      </c>
      <c r="H882" s="14" t="str">
        <f t="shared" si="169"/>
        <v/>
      </c>
      <c r="I882" s="14" t="str">
        <f t="shared" si="170"/>
        <v/>
      </c>
      <c r="J882" s="2"/>
      <c r="K882" s="15"/>
      <c r="L882" s="24" t="str">
        <f t="shared" si="175"/>
        <v/>
      </c>
      <c r="M882" s="15" t="str">
        <f t="shared" si="171"/>
        <v/>
      </c>
      <c r="N882" s="24" t="str">
        <f t="shared" si="176"/>
        <v/>
      </c>
      <c r="O882" s="15" t="str">
        <f t="shared" si="177"/>
        <v/>
      </c>
    </row>
    <row r="883" spans="2:15" x14ac:dyDescent="0.3">
      <c r="B883" s="3" t="str">
        <f t="shared" si="172"/>
        <v/>
      </c>
      <c r="C883" s="10" t="str">
        <f t="shared" si="173"/>
        <v/>
      </c>
      <c r="D883" s="14" t="str">
        <f t="shared" si="174"/>
        <v/>
      </c>
      <c r="E883" s="14" t="str">
        <f t="shared" si="166"/>
        <v/>
      </c>
      <c r="F883" s="14" t="str">
        <f t="shared" si="167"/>
        <v/>
      </c>
      <c r="G883" s="14" t="str">
        <f t="shared" si="168"/>
        <v/>
      </c>
      <c r="H883" s="14" t="str">
        <f t="shared" si="169"/>
        <v/>
      </c>
      <c r="I883" s="14" t="str">
        <f t="shared" si="170"/>
        <v/>
      </c>
      <c r="J883" s="2"/>
      <c r="K883" s="15"/>
      <c r="L883" s="24" t="str">
        <f t="shared" si="175"/>
        <v/>
      </c>
      <c r="M883" s="15" t="str">
        <f t="shared" si="171"/>
        <v/>
      </c>
      <c r="N883" s="24" t="str">
        <f t="shared" si="176"/>
        <v/>
      </c>
      <c r="O883" s="15" t="str">
        <f t="shared" si="177"/>
        <v/>
      </c>
    </row>
    <row r="884" spans="2:15" x14ac:dyDescent="0.3">
      <c r="B884" s="3" t="str">
        <f t="shared" si="172"/>
        <v/>
      </c>
      <c r="C884" s="10" t="str">
        <f t="shared" si="173"/>
        <v/>
      </c>
      <c r="D884" s="14" t="str">
        <f t="shared" si="174"/>
        <v/>
      </c>
      <c r="E884" s="14" t="str">
        <f t="shared" si="166"/>
        <v/>
      </c>
      <c r="F884" s="14" t="str">
        <f t="shared" si="167"/>
        <v/>
      </c>
      <c r="G884" s="14" t="str">
        <f t="shared" si="168"/>
        <v/>
      </c>
      <c r="H884" s="14" t="str">
        <f t="shared" si="169"/>
        <v/>
      </c>
      <c r="I884" s="14" t="str">
        <f t="shared" si="170"/>
        <v/>
      </c>
      <c r="J884" s="2"/>
      <c r="K884" s="15"/>
      <c r="L884" s="24" t="str">
        <f t="shared" si="175"/>
        <v/>
      </c>
      <c r="M884" s="15" t="str">
        <f t="shared" si="171"/>
        <v/>
      </c>
      <c r="N884" s="24" t="str">
        <f t="shared" si="176"/>
        <v/>
      </c>
      <c r="O884" s="15" t="str">
        <f t="shared" si="177"/>
        <v/>
      </c>
    </row>
    <row r="885" spans="2:15" x14ac:dyDescent="0.3">
      <c r="B885" s="3" t="str">
        <f t="shared" si="172"/>
        <v/>
      </c>
      <c r="C885" s="10" t="str">
        <f t="shared" si="173"/>
        <v/>
      </c>
      <c r="D885" s="14" t="str">
        <f t="shared" si="174"/>
        <v/>
      </c>
      <c r="E885" s="14" t="str">
        <f t="shared" si="166"/>
        <v/>
      </c>
      <c r="F885" s="14" t="str">
        <f t="shared" si="167"/>
        <v/>
      </c>
      <c r="G885" s="14" t="str">
        <f t="shared" si="168"/>
        <v/>
      </c>
      <c r="H885" s="14" t="str">
        <f t="shared" si="169"/>
        <v/>
      </c>
      <c r="I885" s="14" t="str">
        <f t="shared" si="170"/>
        <v/>
      </c>
      <c r="J885" s="2"/>
      <c r="K885" s="15"/>
      <c r="L885" s="24" t="str">
        <f t="shared" si="175"/>
        <v/>
      </c>
      <c r="M885" s="15" t="str">
        <f t="shared" si="171"/>
        <v/>
      </c>
      <c r="N885" s="24" t="str">
        <f t="shared" si="176"/>
        <v/>
      </c>
      <c r="O885" s="15" t="str">
        <f t="shared" si="177"/>
        <v/>
      </c>
    </row>
    <row r="886" spans="2:15" x14ac:dyDescent="0.3">
      <c r="B886" s="3" t="str">
        <f t="shared" si="172"/>
        <v/>
      </c>
      <c r="C886" s="10" t="str">
        <f t="shared" si="173"/>
        <v/>
      </c>
      <c r="D886" s="14" t="str">
        <f t="shared" si="174"/>
        <v/>
      </c>
      <c r="E886" s="14" t="str">
        <f t="shared" si="166"/>
        <v/>
      </c>
      <c r="F886" s="14" t="str">
        <f t="shared" si="167"/>
        <v/>
      </c>
      <c r="G886" s="14" t="str">
        <f t="shared" si="168"/>
        <v/>
      </c>
      <c r="H886" s="14" t="str">
        <f t="shared" si="169"/>
        <v/>
      </c>
      <c r="I886" s="14" t="str">
        <f t="shared" si="170"/>
        <v/>
      </c>
      <c r="J886" s="2"/>
      <c r="K886" s="15"/>
      <c r="L886" s="24" t="str">
        <f t="shared" si="175"/>
        <v/>
      </c>
      <c r="M886" s="15" t="str">
        <f t="shared" si="171"/>
        <v/>
      </c>
      <c r="N886" s="24" t="str">
        <f t="shared" si="176"/>
        <v/>
      </c>
      <c r="O886" s="15" t="str">
        <f t="shared" si="177"/>
        <v/>
      </c>
    </row>
    <row r="887" spans="2:15" x14ac:dyDescent="0.3">
      <c r="B887" s="3" t="str">
        <f t="shared" si="172"/>
        <v/>
      </c>
      <c r="C887" s="10" t="str">
        <f t="shared" si="173"/>
        <v/>
      </c>
      <c r="D887" s="14" t="str">
        <f t="shared" si="174"/>
        <v/>
      </c>
      <c r="E887" s="14" t="str">
        <f t="shared" si="166"/>
        <v/>
      </c>
      <c r="F887" s="14" t="str">
        <f t="shared" si="167"/>
        <v/>
      </c>
      <c r="G887" s="14" t="str">
        <f t="shared" si="168"/>
        <v/>
      </c>
      <c r="H887" s="14" t="str">
        <f t="shared" si="169"/>
        <v/>
      </c>
      <c r="I887" s="14" t="str">
        <f t="shared" si="170"/>
        <v/>
      </c>
      <c r="J887" s="2"/>
      <c r="K887" s="15"/>
      <c r="L887" s="24" t="str">
        <f t="shared" si="175"/>
        <v/>
      </c>
      <c r="M887" s="15" t="str">
        <f t="shared" si="171"/>
        <v/>
      </c>
      <c r="N887" s="24" t="str">
        <f t="shared" si="176"/>
        <v/>
      </c>
      <c r="O887" s="15" t="str">
        <f t="shared" si="177"/>
        <v/>
      </c>
    </row>
    <row r="888" spans="2:15" x14ac:dyDescent="0.3">
      <c r="B888" s="3" t="str">
        <f t="shared" si="172"/>
        <v/>
      </c>
      <c r="C888" s="10" t="str">
        <f t="shared" si="173"/>
        <v/>
      </c>
      <c r="D888" s="14" t="str">
        <f t="shared" si="174"/>
        <v/>
      </c>
      <c r="E888" s="14" t="str">
        <f t="shared" si="166"/>
        <v/>
      </c>
      <c r="F888" s="14" t="str">
        <f t="shared" si="167"/>
        <v/>
      </c>
      <c r="G888" s="14" t="str">
        <f t="shared" si="168"/>
        <v/>
      </c>
      <c r="H888" s="14" t="str">
        <f t="shared" si="169"/>
        <v/>
      </c>
      <c r="I888" s="14" t="str">
        <f t="shared" si="170"/>
        <v/>
      </c>
      <c r="J888" s="2"/>
      <c r="K888" s="15"/>
      <c r="L888" s="24" t="str">
        <f t="shared" si="175"/>
        <v/>
      </c>
      <c r="M888" s="15" t="str">
        <f t="shared" si="171"/>
        <v/>
      </c>
      <c r="N888" s="24" t="str">
        <f t="shared" si="176"/>
        <v/>
      </c>
      <c r="O888" s="15" t="str">
        <f t="shared" si="177"/>
        <v/>
      </c>
    </row>
    <row r="889" spans="2:15" x14ac:dyDescent="0.3">
      <c r="B889" s="3" t="str">
        <f t="shared" si="172"/>
        <v/>
      </c>
      <c r="C889" s="10" t="str">
        <f t="shared" si="173"/>
        <v/>
      </c>
      <c r="D889" s="14" t="str">
        <f t="shared" si="174"/>
        <v/>
      </c>
      <c r="E889" s="14" t="str">
        <f t="shared" si="166"/>
        <v/>
      </c>
      <c r="F889" s="14" t="str">
        <f t="shared" si="167"/>
        <v/>
      </c>
      <c r="G889" s="14" t="str">
        <f t="shared" si="168"/>
        <v/>
      </c>
      <c r="H889" s="14" t="str">
        <f t="shared" si="169"/>
        <v/>
      </c>
      <c r="I889" s="14" t="str">
        <f t="shared" si="170"/>
        <v/>
      </c>
      <c r="J889" s="2"/>
      <c r="K889" s="15"/>
      <c r="L889" s="24" t="str">
        <f t="shared" si="175"/>
        <v/>
      </c>
      <c r="M889" s="15" t="str">
        <f t="shared" si="171"/>
        <v/>
      </c>
      <c r="N889" s="24" t="str">
        <f t="shared" si="176"/>
        <v/>
      </c>
      <c r="O889" s="15" t="str">
        <f t="shared" si="177"/>
        <v/>
      </c>
    </row>
    <row r="890" spans="2:15" x14ac:dyDescent="0.3">
      <c r="B890" s="3" t="str">
        <f t="shared" si="172"/>
        <v/>
      </c>
      <c r="C890" s="10" t="str">
        <f t="shared" si="173"/>
        <v/>
      </c>
      <c r="D890" s="14" t="str">
        <f t="shared" si="174"/>
        <v/>
      </c>
      <c r="E890" s="14" t="str">
        <f t="shared" si="166"/>
        <v/>
      </c>
      <c r="F890" s="14" t="str">
        <f t="shared" si="167"/>
        <v/>
      </c>
      <c r="G890" s="14" t="str">
        <f t="shared" si="168"/>
        <v/>
      </c>
      <c r="H890" s="14" t="str">
        <f t="shared" si="169"/>
        <v/>
      </c>
      <c r="I890" s="14" t="str">
        <f t="shared" si="170"/>
        <v/>
      </c>
      <c r="J890" s="2"/>
      <c r="K890" s="15"/>
      <c r="L890" s="24" t="str">
        <f t="shared" si="175"/>
        <v/>
      </c>
      <c r="M890" s="15" t="str">
        <f t="shared" si="171"/>
        <v/>
      </c>
      <c r="N890" s="24" t="str">
        <f t="shared" si="176"/>
        <v/>
      </c>
      <c r="O890" s="15" t="str">
        <f t="shared" si="177"/>
        <v/>
      </c>
    </row>
    <row r="891" spans="2:15" x14ac:dyDescent="0.3">
      <c r="B891" s="3" t="str">
        <f t="shared" si="172"/>
        <v/>
      </c>
      <c r="C891" s="10" t="str">
        <f t="shared" si="173"/>
        <v/>
      </c>
      <c r="D891" s="14" t="str">
        <f t="shared" si="174"/>
        <v/>
      </c>
      <c r="E891" s="14" t="str">
        <f t="shared" si="166"/>
        <v/>
      </c>
      <c r="F891" s="14" t="str">
        <f t="shared" si="167"/>
        <v/>
      </c>
      <c r="G891" s="14" t="str">
        <f t="shared" si="168"/>
        <v/>
      </c>
      <c r="H891" s="14" t="str">
        <f t="shared" si="169"/>
        <v/>
      </c>
      <c r="I891" s="14" t="str">
        <f t="shared" si="170"/>
        <v/>
      </c>
      <c r="J891" s="2"/>
      <c r="K891" s="15"/>
      <c r="L891" s="24" t="str">
        <f t="shared" si="175"/>
        <v/>
      </c>
      <c r="M891" s="15" t="str">
        <f t="shared" si="171"/>
        <v/>
      </c>
      <c r="N891" s="24" t="str">
        <f t="shared" si="176"/>
        <v/>
      </c>
      <c r="O891" s="15" t="str">
        <f t="shared" si="177"/>
        <v/>
      </c>
    </row>
    <row r="892" spans="2:15" x14ac:dyDescent="0.3">
      <c r="B892" s="3" t="str">
        <f t="shared" si="172"/>
        <v/>
      </c>
      <c r="C892" s="10" t="str">
        <f t="shared" si="173"/>
        <v/>
      </c>
      <c r="D892" s="14" t="str">
        <f t="shared" si="174"/>
        <v/>
      </c>
      <c r="E892" s="14" t="str">
        <f t="shared" si="166"/>
        <v/>
      </c>
      <c r="F892" s="14" t="str">
        <f t="shared" si="167"/>
        <v/>
      </c>
      <c r="G892" s="14" t="str">
        <f t="shared" si="168"/>
        <v/>
      </c>
      <c r="H892" s="14" t="str">
        <f t="shared" si="169"/>
        <v/>
      </c>
      <c r="I892" s="14" t="str">
        <f t="shared" si="170"/>
        <v/>
      </c>
      <c r="J892" s="2"/>
      <c r="K892" s="15"/>
      <c r="L892" s="24" t="str">
        <f t="shared" si="175"/>
        <v/>
      </c>
      <c r="M892" s="15" t="str">
        <f t="shared" si="171"/>
        <v/>
      </c>
      <c r="N892" s="24" t="str">
        <f t="shared" si="176"/>
        <v/>
      </c>
      <c r="O892" s="15" t="str">
        <f t="shared" si="177"/>
        <v/>
      </c>
    </row>
    <row r="893" spans="2:15" x14ac:dyDescent="0.3">
      <c r="B893" s="3" t="str">
        <f t="shared" si="172"/>
        <v/>
      </c>
      <c r="C893" s="10" t="str">
        <f t="shared" si="173"/>
        <v/>
      </c>
      <c r="D893" s="14" t="str">
        <f t="shared" si="174"/>
        <v/>
      </c>
      <c r="E893" s="14" t="str">
        <f t="shared" si="166"/>
        <v/>
      </c>
      <c r="F893" s="14" t="str">
        <f t="shared" si="167"/>
        <v/>
      </c>
      <c r="G893" s="14" t="str">
        <f t="shared" si="168"/>
        <v/>
      </c>
      <c r="H893" s="14" t="str">
        <f t="shared" si="169"/>
        <v/>
      </c>
      <c r="I893" s="14" t="str">
        <f t="shared" si="170"/>
        <v/>
      </c>
      <c r="J893" s="2"/>
      <c r="K893" s="15"/>
      <c r="L893" s="24" t="str">
        <f t="shared" si="175"/>
        <v/>
      </c>
      <c r="M893" s="15" t="str">
        <f t="shared" si="171"/>
        <v/>
      </c>
      <c r="N893" s="24" t="str">
        <f t="shared" si="176"/>
        <v/>
      </c>
      <c r="O893" s="15" t="str">
        <f t="shared" si="177"/>
        <v/>
      </c>
    </row>
    <row r="894" spans="2:15" x14ac:dyDescent="0.3">
      <c r="B894" s="3" t="str">
        <f t="shared" si="172"/>
        <v/>
      </c>
      <c r="C894" s="10" t="str">
        <f t="shared" si="173"/>
        <v/>
      </c>
      <c r="D894" s="14" t="str">
        <f t="shared" si="174"/>
        <v/>
      </c>
      <c r="E894" s="14" t="str">
        <f t="shared" si="166"/>
        <v/>
      </c>
      <c r="F894" s="14" t="str">
        <f t="shared" si="167"/>
        <v/>
      </c>
      <c r="G894" s="14" t="str">
        <f t="shared" si="168"/>
        <v/>
      </c>
      <c r="H894" s="14" t="str">
        <f t="shared" si="169"/>
        <v/>
      </c>
      <c r="I894" s="14" t="str">
        <f t="shared" si="170"/>
        <v/>
      </c>
      <c r="J894" s="2"/>
      <c r="K894" s="15"/>
      <c r="L894" s="24" t="str">
        <f t="shared" si="175"/>
        <v/>
      </c>
      <c r="M894" s="15" t="str">
        <f t="shared" si="171"/>
        <v/>
      </c>
      <c r="N894" s="24" t="str">
        <f t="shared" si="176"/>
        <v/>
      </c>
      <c r="O894" s="15" t="str">
        <f t="shared" si="177"/>
        <v/>
      </c>
    </row>
    <row r="895" spans="2:15" x14ac:dyDescent="0.3">
      <c r="B895" s="3" t="str">
        <f t="shared" si="172"/>
        <v/>
      </c>
      <c r="C895" s="10" t="str">
        <f t="shared" si="173"/>
        <v/>
      </c>
      <c r="D895" s="14" t="str">
        <f t="shared" si="174"/>
        <v/>
      </c>
      <c r="E895" s="14" t="str">
        <f t="shared" si="166"/>
        <v/>
      </c>
      <c r="F895" s="14" t="str">
        <f t="shared" si="167"/>
        <v/>
      </c>
      <c r="G895" s="14" t="str">
        <f t="shared" si="168"/>
        <v/>
      </c>
      <c r="H895" s="14" t="str">
        <f t="shared" si="169"/>
        <v/>
      </c>
      <c r="I895" s="14" t="str">
        <f t="shared" si="170"/>
        <v/>
      </c>
      <c r="J895" s="2"/>
      <c r="K895" s="15"/>
      <c r="L895" s="24" t="str">
        <f t="shared" si="175"/>
        <v/>
      </c>
      <c r="M895" s="15" t="str">
        <f t="shared" si="171"/>
        <v/>
      </c>
      <c r="N895" s="24" t="str">
        <f t="shared" si="176"/>
        <v/>
      </c>
      <c r="O895" s="15" t="str">
        <f t="shared" si="177"/>
        <v/>
      </c>
    </row>
    <row r="896" spans="2:15" x14ac:dyDescent="0.3">
      <c r="B896" s="3" t="str">
        <f t="shared" si="172"/>
        <v/>
      </c>
      <c r="C896" s="10" t="str">
        <f t="shared" si="173"/>
        <v/>
      </c>
      <c r="D896" s="14" t="str">
        <f t="shared" si="174"/>
        <v/>
      </c>
      <c r="E896" s="14" t="str">
        <f t="shared" si="166"/>
        <v/>
      </c>
      <c r="F896" s="14" t="str">
        <f t="shared" si="167"/>
        <v/>
      </c>
      <c r="G896" s="14" t="str">
        <f t="shared" si="168"/>
        <v/>
      </c>
      <c r="H896" s="14" t="str">
        <f t="shared" si="169"/>
        <v/>
      </c>
      <c r="I896" s="14" t="str">
        <f t="shared" si="170"/>
        <v/>
      </c>
      <c r="J896" s="2"/>
      <c r="K896" s="15"/>
      <c r="L896" s="24" t="str">
        <f t="shared" si="175"/>
        <v/>
      </c>
      <c r="M896" s="15" t="str">
        <f t="shared" si="171"/>
        <v/>
      </c>
      <c r="N896" s="24" t="str">
        <f t="shared" si="176"/>
        <v/>
      </c>
      <c r="O896" s="15" t="str">
        <f t="shared" si="177"/>
        <v/>
      </c>
    </row>
    <row r="897" spans="2:15" x14ac:dyDescent="0.3">
      <c r="B897" s="3" t="str">
        <f t="shared" si="172"/>
        <v/>
      </c>
      <c r="C897" s="10" t="str">
        <f t="shared" si="173"/>
        <v/>
      </c>
      <c r="D897" s="14" t="str">
        <f t="shared" si="174"/>
        <v/>
      </c>
      <c r="E897" s="14" t="str">
        <f t="shared" si="166"/>
        <v/>
      </c>
      <c r="F897" s="14" t="str">
        <f t="shared" si="167"/>
        <v/>
      </c>
      <c r="G897" s="14" t="str">
        <f t="shared" si="168"/>
        <v/>
      </c>
      <c r="H897" s="14" t="str">
        <f t="shared" si="169"/>
        <v/>
      </c>
      <c r="I897" s="14" t="str">
        <f t="shared" si="170"/>
        <v/>
      </c>
      <c r="J897" s="2"/>
      <c r="K897" s="15"/>
      <c r="L897" s="24" t="str">
        <f t="shared" si="175"/>
        <v/>
      </c>
      <c r="M897" s="15" t="str">
        <f t="shared" si="171"/>
        <v/>
      </c>
      <c r="N897" s="24" t="str">
        <f t="shared" si="176"/>
        <v/>
      </c>
      <c r="O897" s="15" t="str">
        <f t="shared" si="177"/>
        <v/>
      </c>
    </row>
    <row r="898" spans="2:15" x14ac:dyDescent="0.3">
      <c r="B898" s="3" t="str">
        <f t="shared" si="172"/>
        <v/>
      </c>
      <c r="C898" s="10" t="str">
        <f t="shared" si="173"/>
        <v/>
      </c>
      <c r="D898" s="14" t="str">
        <f t="shared" si="174"/>
        <v/>
      </c>
      <c r="E898" s="14" t="str">
        <f t="shared" si="166"/>
        <v/>
      </c>
      <c r="F898" s="14" t="str">
        <f t="shared" si="167"/>
        <v/>
      </c>
      <c r="G898" s="14" t="str">
        <f t="shared" si="168"/>
        <v/>
      </c>
      <c r="H898" s="14" t="str">
        <f t="shared" si="169"/>
        <v/>
      </c>
      <c r="I898" s="14" t="str">
        <f t="shared" si="170"/>
        <v/>
      </c>
      <c r="J898" s="2"/>
      <c r="K898" s="15"/>
      <c r="L898" s="24" t="str">
        <f t="shared" si="175"/>
        <v/>
      </c>
      <c r="M898" s="15" t="str">
        <f t="shared" si="171"/>
        <v/>
      </c>
      <c r="N898" s="24" t="str">
        <f t="shared" si="176"/>
        <v/>
      </c>
      <c r="O898" s="15" t="str">
        <f t="shared" si="177"/>
        <v/>
      </c>
    </row>
    <row r="899" spans="2:15" x14ac:dyDescent="0.3">
      <c r="B899" s="3" t="str">
        <f t="shared" si="172"/>
        <v/>
      </c>
      <c r="C899" s="10" t="str">
        <f t="shared" si="173"/>
        <v/>
      </c>
      <c r="D899" s="14" t="str">
        <f t="shared" si="174"/>
        <v/>
      </c>
      <c r="E899" s="14" t="str">
        <f t="shared" si="166"/>
        <v/>
      </c>
      <c r="F899" s="14" t="str">
        <f t="shared" si="167"/>
        <v/>
      </c>
      <c r="G899" s="14" t="str">
        <f t="shared" si="168"/>
        <v/>
      </c>
      <c r="H899" s="14" t="str">
        <f t="shared" si="169"/>
        <v/>
      </c>
      <c r="I899" s="14" t="str">
        <f t="shared" si="170"/>
        <v/>
      </c>
      <c r="J899" s="2"/>
      <c r="K899" s="15"/>
      <c r="L899" s="24" t="str">
        <f t="shared" si="175"/>
        <v/>
      </c>
      <c r="M899" s="15" t="str">
        <f t="shared" si="171"/>
        <v/>
      </c>
      <c r="N899" s="24" t="str">
        <f t="shared" si="176"/>
        <v/>
      </c>
      <c r="O899" s="15" t="str">
        <f t="shared" si="177"/>
        <v/>
      </c>
    </row>
    <row r="900" spans="2:15" x14ac:dyDescent="0.3">
      <c r="B900" s="3" t="str">
        <f t="shared" si="172"/>
        <v/>
      </c>
      <c r="C900" s="10" t="str">
        <f t="shared" si="173"/>
        <v/>
      </c>
      <c r="D900" s="14" t="str">
        <f t="shared" si="174"/>
        <v/>
      </c>
      <c r="E900" s="14" t="str">
        <f t="shared" si="166"/>
        <v/>
      </c>
      <c r="F900" s="14" t="str">
        <f t="shared" si="167"/>
        <v/>
      </c>
      <c r="G900" s="14" t="str">
        <f t="shared" si="168"/>
        <v/>
      </c>
      <c r="H900" s="14" t="str">
        <f t="shared" si="169"/>
        <v/>
      </c>
      <c r="I900" s="14" t="str">
        <f t="shared" si="170"/>
        <v/>
      </c>
      <c r="J900" s="2"/>
      <c r="K900" s="15"/>
      <c r="L900" s="24" t="str">
        <f t="shared" si="175"/>
        <v/>
      </c>
      <c r="M900" s="15" t="str">
        <f t="shared" si="171"/>
        <v/>
      </c>
      <c r="N900" s="24" t="str">
        <f t="shared" si="176"/>
        <v/>
      </c>
      <c r="O900" s="15" t="str">
        <f t="shared" si="177"/>
        <v/>
      </c>
    </row>
    <row r="901" spans="2:15" x14ac:dyDescent="0.3">
      <c r="B901" s="3" t="str">
        <f t="shared" si="172"/>
        <v/>
      </c>
      <c r="C901" s="10" t="str">
        <f t="shared" si="173"/>
        <v/>
      </c>
      <c r="D901" s="14" t="str">
        <f t="shared" si="174"/>
        <v/>
      </c>
      <c r="E901" s="14" t="str">
        <f t="shared" si="166"/>
        <v/>
      </c>
      <c r="F901" s="14" t="str">
        <f t="shared" si="167"/>
        <v/>
      </c>
      <c r="G901" s="14" t="str">
        <f t="shared" si="168"/>
        <v/>
      </c>
      <c r="H901" s="14" t="str">
        <f t="shared" si="169"/>
        <v/>
      </c>
      <c r="I901" s="14" t="str">
        <f t="shared" si="170"/>
        <v/>
      </c>
      <c r="J901" s="2"/>
      <c r="K901" s="15"/>
      <c r="L901" s="24" t="str">
        <f t="shared" si="175"/>
        <v/>
      </c>
      <c r="M901" s="15" t="str">
        <f t="shared" si="171"/>
        <v/>
      </c>
      <c r="N901" s="24" t="str">
        <f t="shared" si="176"/>
        <v/>
      </c>
      <c r="O901" s="15" t="str">
        <f t="shared" si="177"/>
        <v/>
      </c>
    </row>
    <row r="902" spans="2:15" x14ac:dyDescent="0.3">
      <c r="B902" s="3" t="str">
        <f t="shared" si="172"/>
        <v/>
      </c>
      <c r="C902" s="10" t="str">
        <f t="shared" si="173"/>
        <v/>
      </c>
      <c r="D902" s="14" t="str">
        <f t="shared" si="174"/>
        <v/>
      </c>
      <c r="E902" s="14" t="str">
        <f t="shared" si="166"/>
        <v/>
      </c>
      <c r="F902" s="14" t="str">
        <f t="shared" si="167"/>
        <v/>
      </c>
      <c r="G902" s="14" t="str">
        <f t="shared" si="168"/>
        <v/>
      </c>
      <c r="H902" s="14" t="str">
        <f t="shared" si="169"/>
        <v/>
      </c>
      <c r="I902" s="14" t="str">
        <f t="shared" si="170"/>
        <v/>
      </c>
      <c r="J902" s="2"/>
      <c r="K902" s="15"/>
      <c r="L902" s="24" t="str">
        <f t="shared" si="175"/>
        <v/>
      </c>
      <c r="M902" s="15" t="str">
        <f t="shared" si="171"/>
        <v/>
      </c>
      <c r="N902" s="24" t="str">
        <f t="shared" si="176"/>
        <v/>
      </c>
      <c r="O902" s="15" t="str">
        <f t="shared" si="177"/>
        <v/>
      </c>
    </row>
    <row r="903" spans="2:15" x14ac:dyDescent="0.3">
      <c r="B903" s="3" t="str">
        <f t="shared" si="172"/>
        <v/>
      </c>
      <c r="C903" s="10" t="str">
        <f t="shared" si="173"/>
        <v/>
      </c>
      <c r="D903" s="14" t="str">
        <f t="shared" si="174"/>
        <v/>
      </c>
      <c r="E903" s="14" t="str">
        <f t="shared" si="166"/>
        <v/>
      </c>
      <c r="F903" s="14" t="str">
        <f t="shared" si="167"/>
        <v/>
      </c>
      <c r="G903" s="14" t="str">
        <f t="shared" si="168"/>
        <v/>
      </c>
      <c r="H903" s="14" t="str">
        <f t="shared" si="169"/>
        <v/>
      </c>
      <c r="I903" s="14" t="str">
        <f t="shared" si="170"/>
        <v/>
      </c>
      <c r="J903" s="2"/>
      <c r="K903" s="15"/>
      <c r="L903" s="24" t="str">
        <f t="shared" si="175"/>
        <v/>
      </c>
      <c r="M903" s="15" t="str">
        <f t="shared" si="171"/>
        <v/>
      </c>
      <c r="N903" s="24" t="str">
        <f t="shared" si="176"/>
        <v/>
      </c>
      <c r="O903" s="15" t="str">
        <f t="shared" si="177"/>
        <v/>
      </c>
    </row>
    <row r="904" spans="2:15" x14ac:dyDescent="0.3">
      <c r="B904" s="3" t="str">
        <f t="shared" si="172"/>
        <v/>
      </c>
      <c r="C904" s="10" t="str">
        <f t="shared" si="173"/>
        <v/>
      </c>
      <c r="D904" s="14" t="str">
        <f t="shared" si="174"/>
        <v/>
      </c>
      <c r="E904" s="14" t="str">
        <f t="shared" si="166"/>
        <v/>
      </c>
      <c r="F904" s="14" t="str">
        <f t="shared" si="167"/>
        <v/>
      </c>
      <c r="G904" s="14" t="str">
        <f t="shared" si="168"/>
        <v/>
      </c>
      <c r="H904" s="14" t="str">
        <f t="shared" si="169"/>
        <v/>
      </c>
      <c r="I904" s="14" t="str">
        <f t="shared" si="170"/>
        <v/>
      </c>
      <c r="J904" s="2"/>
      <c r="K904" s="15"/>
      <c r="L904" s="24" t="str">
        <f t="shared" si="175"/>
        <v/>
      </c>
      <c r="M904" s="15" t="str">
        <f t="shared" si="171"/>
        <v/>
      </c>
      <c r="N904" s="24" t="str">
        <f t="shared" si="176"/>
        <v/>
      </c>
      <c r="O904" s="15" t="str">
        <f t="shared" si="177"/>
        <v/>
      </c>
    </row>
    <row r="905" spans="2:15" x14ac:dyDescent="0.3">
      <c r="B905" s="3" t="str">
        <f t="shared" si="172"/>
        <v/>
      </c>
      <c r="C905" s="10" t="str">
        <f t="shared" si="173"/>
        <v/>
      </c>
      <c r="D905" s="14" t="str">
        <f t="shared" si="174"/>
        <v/>
      </c>
      <c r="E905" s="14" t="str">
        <f t="shared" si="166"/>
        <v/>
      </c>
      <c r="F905" s="14" t="str">
        <f t="shared" si="167"/>
        <v/>
      </c>
      <c r="G905" s="14" t="str">
        <f t="shared" si="168"/>
        <v/>
      </c>
      <c r="H905" s="14" t="str">
        <f t="shared" si="169"/>
        <v/>
      </c>
      <c r="I905" s="14" t="str">
        <f t="shared" si="170"/>
        <v/>
      </c>
      <c r="J905" s="2"/>
      <c r="K905" s="15"/>
      <c r="L905" s="24" t="str">
        <f t="shared" si="175"/>
        <v/>
      </c>
      <c r="M905" s="15" t="str">
        <f t="shared" si="171"/>
        <v/>
      </c>
      <c r="N905" s="24" t="str">
        <f t="shared" si="176"/>
        <v/>
      </c>
      <c r="O905" s="15" t="str">
        <f t="shared" si="177"/>
        <v/>
      </c>
    </row>
    <row r="906" spans="2:15" x14ac:dyDescent="0.3">
      <c r="B906" s="3" t="str">
        <f t="shared" si="172"/>
        <v/>
      </c>
      <c r="C906" s="10" t="str">
        <f t="shared" si="173"/>
        <v/>
      </c>
      <c r="D906" s="14" t="str">
        <f t="shared" si="174"/>
        <v/>
      </c>
      <c r="E906" s="14" t="str">
        <f t="shared" si="166"/>
        <v/>
      </c>
      <c r="F906" s="14" t="str">
        <f t="shared" si="167"/>
        <v/>
      </c>
      <c r="G906" s="14" t="str">
        <f t="shared" si="168"/>
        <v/>
      </c>
      <c r="H906" s="14" t="str">
        <f t="shared" si="169"/>
        <v/>
      </c>
      <c r="I906" s="14" t="str">
        <f t="shared" si="170"/>
        <v/>
      </c>
      <c r="J906" s="2"/>
      <c r="K906" s="15"/>
      <c r="L906" s="24" t="str">
        <f t="shared" si="175"/>
        <v/>
      </c>
      <c r="M906" s="15" t="str">
        <f t="shared" si="171"/>
        <v/>
      </c>
      <c r="N906" s="24" t="str">
        <f t="shared" si="176"/>
        <v/>
      </c>
      <c r="O906" s="15" t="str">
        <f t="shared" si="177"/>
        <v/>
      </c>
    </row>
    <row r="907" spans="2:15" x14ac:dyDescent="0.3">
      <c r="B907" s="3" t="str">
        <f t="shared" si="172"/>
        <v/>
      </c>
      <c r="C907" s="10" t="str">
        <f t="shared" si="173"/>
        <v/>
      </c>
      <c r="D907" s="14" t="str">
        <f t="shared" si="174"/>
        <v/>
      </c>
      <c r="E907" s="14" t="str">
        <f t="shared" si="166"/>
        <v/>
      </c>
      <c r="F907" s="14" t="str">
        <f t="shared" si="167"/>
        <v/>
      </c>
      <c r="G907" s="14" t="str">
        <f t="shared" si="168"/>
        <v/>
      </c>
      <c r="H907" s="14" t="str">
        <f t="shared" si="169"/>
        <v/>
      </c>
      <c r="I907" s="14" t="str">
        <f t="shared" si="170"/>
        <v/>
      </c>
      <c r="J907" s="2"/>
      <c r="K907" s="15"/>
      <c r="L907" s="24" t="str">
        <f t="shared" si="175"/>
        <v/>
      </c>
      <c r="M907" s="15" t="str">
        <f t="shared" si="171"/>
        <v/>
      </c>
      <c r="N907" s="24" t="str">
        <f t="shared" si="176"/>
        <v/>
      </c>
      <c r="O907" s="15" t="str">
        <f t="shared" si="177"/>
        <v/>
      </c>
    </row>
    <row r="908" spans="2:15" x14ac:dyDescent="0.3">
      <c r="B908" s="3" t="str">
        <f t="shared" si="172"/>
        <v/>
      </c>
      <c r="C908" s="10" t="str">
        <f t="shared" si="173"/>
        <v/>
      </c>
      <c r="D908" s="14" t="str">
        <f t="shared" si="174"/>
        <v/>
      </c>
      <c r="E908" s="14" t="str">
        <f t="shared" si="166"/>
        <v/>
      </c>
      <c r="F908" s="14" t="str">
        <f t="shared" si="167"/>
        <v/>
      </c>
      <c r="G908" s="14" t="str">
        <f t="shared" si="168"/>
        <v/>
      </c>
      <c r="H908" s="14" t="str">
        <f t="shared" si="169"/>
        <v/>
      </c>
      <c r="I908" s="14" t="str">
        <f t="shared" si="170"/>
        <v/>
      </c>
      <c r="J908" s="2"/>
      <c r="K908" s="15"/>
      <c r="L908" s="24" t="str">
        <f t="shared" si="175"/>
        <v/>
      </c>
      <c r="M908" s="15" t="str">
        <f t="shared" si="171"/>
        <v/>
      </c>
      <c r="N908" s="24" t="str">
        <f t="shared" si="176"/>
        <v/>
      </c>
      <c r="O908" s="15" t="str">
        <f t="shared" si="177"/>
        <v/>
      </c>
    </row>
    <row r="909" spans="2:15" x14ac:dyDescent="0.3">
      <c r="B909" s="3" t="str">
        <f t="shared" si="172"/>
        <v/>
      </c>
      <c r="C909" s="10" t="str">
        <f t="shared" si="173"/>
        <v/>
      </c>
      <c r="D909" s="14" t="str">
        <f t="shared" si="174"/>
        <v/>
      </c>
      <c r="E909" s="14" t="str">
        <f t="shared" si="166"/>
        <v/>
      </c>
      <c r="F909" s="14" t="str">
        <f t="shared" si="167"/>
        <v/>
      </c>
      <c r="G909" s="14" t="str">
        <f t="shared" si="168"/>
        <v/>
      </c>
      <c r="H909" s="14" t="str">
        <f t="shared" si="169"/>
        <v/>
      </c>
      <c r="I909" s="14" t="str">
        <f t="shared" si="170"/>
        <v/>
      </c>
      <c r="J909" s="2"/>
      <c r="K909" s="15"/>
      <c r="L909" s="24" t="str">
        <f t="shared" si="175"/>
        <v/>
      </c>
      <c r="M909" s="15" t="str">
        <f t="shared" si="171"/>
        <v/>
      </c>
      <c r="N909" s="24" t="str">
        <f t="shared" si="176"/>
        <v/>
      </c>
      <c r="O909" s="15" t="str">
        <f t="shared" si="177"/>
        <v/>
      </c>
    </row>
    <row r="910" spans="2:15" x14ac:dyDescent="0.3">
      <c r="B910" s="3" t="str">
        <f t="shared" si="172"/>
        <v/>
      </c>
      <c r="C910" s="10" t="str">
        <f t="shared" si="173"/>
        <v/>
      </c>
      <c r="D910" s="14" t="str">
        <f t="shared" si="174"/>
        <v/>
      </c>
      <c r="E910" s="14" t="str">
        <f t="shared" si="166"/>
        <v/>
      </c>
      <c r="F910" s="14" t="str">
        <f t="shared" si="167"/>
        <v/>
      </c>
      <c r="G910" s="14" t="str">
        <f t="shared" si="168"/>
        <v/>
      </c>
      <c r="H910" s="14" t="str">
        <f t="shared" si="169"/>
        <v/>
      </c>
      <c r="I910" s="14" t="str">
        <f t="shared" si="170"/>
        <v/>
      </c>
      <c r="J910" s="2"/>
      <c r="K910" s="15"/>
      <c r="L910" s="24" t="str">
        <f t="shared" si="175"/>
        <v/>
      </c>
      <c r="M910" s="15" t="str">
        <f t="shared" si="171"/>
        <v/>
      </c>
      <c r="N910" s="24" t="str">
        <f t="shared" si="176"/>
        <v/>
      </c>
      <c r="O910" s="15" t="str">
        <f t="shared" si="177"/>
        <v/>
      </c>
    </row>
    <row r="911" spans="2:15" x14ac:dyDescent="0.3">
      <c r="B911" s="3" t="str">
        <f t="shared" si="172"/>
        <v/>
      </c>
      <c r="C911" s="10" t="str">
        <f t="shared" si="173"/>
        <v/>
      </c>
      <c r="D911" s="14" t="str">
        <f t="shared" si="174"/>
        <v/>
      </c>
      <c r="E911" s="14" t="str">
        <f t="shared" si="166"/>
        <v/>
      </c>
      <c r="F911" s="14" t="str">
        <f t="shared" si="167"/>
        <v/>
      </c>
      <c r="G911" s="14" t="str">
        <f t="shared" si="168"/>
        <v/>
      </c>
      <c r="H911" s="14" t="str">
        <f t="shared" si="169"/>
        <v/>
      </c>
      <c r="I911" s="14" t="str">
        <f t="shared" si="170"/>
        <v/>
      </c>
      <c r="J911" s="2"/>
      <c r="K911" s="15"/>
      <c r="L911" s="24" t="str">
        <f t="shared" si="175"/>
        <v/>
      </c>
      <c r="M911" s="15" t="str">
        <f t="shared" si="171"/>
        <v/>
      </c>
      <c r="N911" s="24" t="str">
        <f t="shared" si="176"/>
        <v/>
      </c>
      <c r="O911" s="15" t="str">
        <f t="shared" si="177"/>
        <v/>
      </c>
    </row>
    <row r="912" spans="2:15" x14ac:dyDescent="0.3">
      <c r="B912" s="3" t="str">
        <f t="shared" si="172"/>
        <v/>
      </c>
      <c r="C912" s="10" t="str">
        <f t="shared" si="173"/>
        <v/>
      </c>
      <c r="D912" s="14" t="str">
        <f t="shared" si="174"/>
        <v/>
      </c>
      <c r="E912" s="14" t="str">
        <f t="shared" si="166"/>
        <v/>
      </c>
      <c r="F912" s="14" t="str">
        <f t="shared" si="167"/>
        <v/>
      </c>
      <c r="G912" s="14" t="str">
        <f t="shared" si="168"/>
        <v/>
      </c>
      <c r="H912" s="14" t="str">
        <f t="shared" si="169"/>
        <v/>
      </c>
      <c r="I912" s="14" t="str">
        <f t="shared" si="170"/>
        <v/>
      </c>
      <c r="J912" s="2"/>
      <c r="K912" s="15"/>
      <c r="L912" s="24" t="str">
        <f t="shared" si="175"/>
        <v/>
      </c>
      <c r="M912" s="15" t="str">
        <f t="shared" si="171"/>
        <v/>
      </c>
      <c r="N912" s="24" t="str">
        <f t="shared" si="176"/>
        <v/>
      </c>
      <c r="O912" s="15" t="str">
        <f t="shared" si="177"/>
        <v/>
      </c>
    </row>
    <row r="913" spans="2:15" x14ac:dyDescent="0.3">
      <c r="B913" s="3" t="str">
        <f t="shared" si="172"/>
        <v/>
      </c>
      <c r="C913" s="10" t="str">
        <f t="shared" si="173"/>
        <v/>
      </c>
      <c r="D913" s="14" t="str">
        <f t="shared" si="174"/>
        <v/>
      </c>
      <c r="E913" s="14" t="str">
        <f t="shared" si="166"/>
        <v/>
      </c>
      <c r="F913" s="14" t="str">
        <f t="shared" si="167"/>
        <v/>
      </c>
      <c r="G913" s="14" t="str">
        <f t="shared" si="168"/>
        <v/>
      </c>
      <c r="H913" s="14" t="str">
        <f t="shared" si="169"/>
        <v/>
      </c>
      <c r="I913" s="14" t="str">
        <f t="shared" si="170"/>
        <v/>
      </c>
      <c r="J913" s="2"/>
      <c r="K913" s="15"/>
      <c r="L913" s="24" t="str">
        <f t="shared" si="175"/>
        <v/>
      </c>
      <c r="M913" s="15" t="str">
        <f t="shared" si="171"/>
        <v/>
      </c>
      <c r="N913" s="24" t="str">
        <f t="shared" si="176"/>
        <v/>
      </c>
      <c r="O913" s="15" t="str">
        <f t="shared" si="177"/>
        <v/>
      </c>
    </row>
    <row r="914" spans="2:15" x14ac:dyDescent="0.3">
      <c r="B914" s="3" t="str">
        <f t="shared" si="172"/>
        <v/>
      </c>
      <c r="C914" s="10" t="str">
        <f t="shared" si="173"/>
        <v/>
      </c>
      <c r="D914" s="14" t="str">
        <f t="shared" si="174"/>
        <v/>
      </c>
      <c r="E914" s="14" t="str">
        <f t="shared" si="166"/>
        <v/>
      </c>
      <c r="F914" s="14" t="str">
        <f t="shared" si="167"/>
        <v/>
      </c>
      <c r="G914" s="14" t="str">
        <f t="shared" si="168"/>
        <v/>
      </c>
      <c r="H914" s="14" t="str">
        <f t="shared" si="169"/>
        <v/>
      </c>
      <c r="I914" s="14" t="str">
        <f t="shared" si="170"/>
        <v/>
      </c>
      <c r="J914" s="2"/>
      <c r="K914" s="15"/>
      <c r="L914" s="24" t="str">
        <f t="shared" si="175"/>
        <v/>
      </c>
      <c r="M914" s="15" t="str">
        <f t="shared" si="171"/>
        <v/>
      </c>
      <c r="N914" s="24" t="str">
        <f t="shared" si="176"/>
        <v/>
      </c>
      <c r="O914" s="15" t="str">
        <f t="shared" si="177"/>
        <v/>
      </c>
    </row>
    <row r="915" spans="2:15" x14ac:dyDescent="0.3">
      <c r="B915" s="3" t="str">
        <f t="shared" si="172"/>
        <v/>
      </c>
      <c r="C915" s="10" t="str">
        <f t="shared" si="173"/>
        <v/>
      </c>
      <c r="D915" s="14" t="str">
        <f t="shared" si="174"/>
        <v/>
      </c>
      <c r="E915" s="14" t="str">
        <f t="shared" si="166"/>
        <v/>
      </c>
      <c r="F915" s="14" t="str">
        <f t="shared" si="167"/>
        <v/>
      </c>
      <c r="G915" s="14" t="str">
        <f t="shared" si="168"/>
        <v/>
      </c>
      <c r="H915" s="14" t="str">
        <f t="shared" si="169"/>
        <v/>
      </c>
      <c r="I915" s="14" t="str">
        <f t="shared" si="170"/>
        <v/>
      </c>
      <c r="J915" s="2"/>
      <c r="K915" s="15"/>
      <c r="L915" s="24" t="str">
        <f t="shared" si="175"/>
        <v/>
      </c>
      <c r="M915" s="15" t="str">
        <f t="shared" si="171"/>
        <v/>
      </c>
      <c r="N915" s="24" t="str">
        <f t="shared" si="176"/>
        <v/>
      </c>
      <c r="O915" s="15" t="str">
        <f t="shared" si="177"/>
        <v/>
      </c>
    </row>
    <row r="916" spans="2:15" x14ac:dyDescent="0.3">
      <c r="B916" s="3" t="str">
        <f t="shared" si="172"/>
        <v/>
      </c>
      <c r="C916" s="10" t="str">
        <f t="shared" si="173"/>
        <v/>
      </c>
      <c r="D916" s="14" t="str">
        <f t="shared" si="174"/>
        <v/>
      </c>
      <c r="E916" s="14" t="str">
        <f t="shared" ref="E916:E979" si="178">IF(OR(B916="",B916&lt;=0,$D$10=0),"",H916-F916)</f>
        <v/>
      </c>
      <c r="F916" s="14" t="str">
        <f t="shared" ref="F916:F979" si="179">IF(OR(B916="",$D$10=0),"",D916*$D$12/12)</f>
        <v/>
      </c>
      <c r="G916" s="14" t="str">
        <f t="shared" ref="G916:G979" si="180">IF(B916&lt;&gt;"",$D$10*$D$14/12,"")</f>
        <v/>
      </c>
      <c r="H916" s="14" t="str">
        <f t="shared" ref="H916:H979" si="181">IF(OR(B916="",B916&lt;=0,$D$10=0),"",I916-G916)</f>
        <v/>
      </c>
      <c r="I916" s="14" t="str">
        <f t="shared" ref="I916:I979" si="182">IF(OR(B916="",B916&lt;=0,$D$10=0),"",$I$6)</f>
        <v/>
      </c>
      <c r="J916" s="2"/>
      <c r="K916" s="15"/>
      <c r="L916" s="24" t="str">
        <f t="shared" si="175"/>
        <v/>
      </c>
      <c r="M916" s="15" t="str">
        <f t="shared" ref="M916:M979" si="183">IF(OR(B916="",B916&lt;=0,$D$10=0),"",N916/$I$9)</f>
        <v/>
      </c>
      <c r="N916" s="24" t="str">
        <f t="shared" si="176"/>
        <v/>
      </c>
      <c r="O916" s="15" t="str">
        <f t="shared" si="177"/>
        <v/>
      </c>
    </row>
    <row r="917" spans="2:15" x14ac:dyDescent="0.3">
      <c r="B917" s="3" t="str">
        <f t="shared" ref="B917:B980" si="184">IF($D$8&gt;=ROW()-19,ROW()-19,"")</f>
        <v/>
      </c>
      <c r="C917" s="10" t="str">
        <f t="shared" ref="C917:C980" si="185">IF(B917&lt;&gt;"",EDATE(C916,1),"")</f>
        <v/>
      </c>
      <c r="D917" s="14" t="str">
        <f t="shared" ref="D917:D980" si="186">IF(B917="","",IF(E916="","",D916-E916))</f>
        <v/>
      </c>
      <c r="E917" s="14" t="str">
        <f t="shared" si="178"/>
        <v/>
      </c>
      <c r="F917" s="14" t="str">
        <f t="shared" si="179"/>
        <v/>
      </c>
      <c r="G917" s="14" t="str">
        <f t="shared" si="180"/>
        <v/>
      </c>
      <c r="H917" s="14" t="str">
        <f t="shared" si="181"/>
        <v/>
      </c>
      <c r="I917" s="14" t="str">
        <f t="shared" si="182"/>
        <v/>
      </c>
      <c r="J917" s="2"/>
      <c r="K917" s="15"/>
      <c r="L917" s="24" t="str">
        <f t="shared" ref="L917:L980" si="187">IF(OR(C917="",C917&lt;=0,$D$10=0),"",L916+E917)</f>
        <v/>
      </c>
      <c r="M917" s="15" t="str">
        <f t="shared" si="183"/>
        <v/>
      </c>
      <c r="N917" s="24" t="str">
        <f t="shared" ref="N917:N980" si="188">IF(OR(B917="",$D$10=0),"",N916+F917)</f>
        <v/>
      </c>
      <c r="O917" s="15" t="str">
        <f t="shared" ref="O917:O980" si="189">IF(OR(B917="",$D$10=0),"",N917/(L917+N917))</f>
        <v/>
      </c>
    </row>
    <row r="918" spans="2:15" x14ac:dyDescent="0.3">
      <c r="B918" s="3" t="str">
        <f t="shared" si="184"/>
        <v/>
      </c>
      <c r="C918" s="10" t="str">
        <f t="shared" si="185"/>
        <v/>
      </c>
      <c r="D918" s="14" t="str">
        <f t="shared" si="186"/>
        <v/>
      </c>
      <c r="E918" s="14" t="str">
        <f t="shared" si="178"/>
        <v/>
      </c>
      <c r="F918" s="14" t="str">
        <f t="shared" si="179"/>
        <v/>
      </c>
      <c r="G918" s="14" t="str">
        <f t="shared" si="180"/>
        <v/>
      </c>
      <c r="H918" s="14" t="str">
        <f t="shared" si="181"/>
        <v/>
      </c>
      <c r="I918" s="14" t="str">
        <f t="shared" si="182"/>
        <v/>
      </c>
      <c r="J918" s="2"/>
      <c r="K918" s="15"/>
      <c r="L918" s="24" t="str">
        <f t="shared" si="187"/>
        <v/>
      </c>
      <c r="M918" s="15" t="str">
        <f t="shared" si="183"/>
        <v/>
      </c>
      <c r="N918" s="24" t="str">
        <f t="shared" si="188"/>
        <v/>
      </c>
      <c r="O918" s="15" t="str">
        <f t="shared" si="189"/>
        <v/>
      </c>
    </row>
    <row r="919" spans="2:15" x14ac:dyDescent="0.3">
      <c r="B919" s="3" t="str">
        <f t="shared" si="184"/>
        <v/>
      </c>
      <c r="C919" s="10" t="str">
        <f t="shared" si="185"/>
        <v/>
      </c>
      <c r="D919" s="14" t="str">
        <f t="shared" si="186"/>
        <v/>
      </c>
      <c r="E919" s="14" t="str">
        <f t="shared" si="178"/>
        <v/>
      </c>
      <c r="F919" s="14" t="str">
        <f t="shared" si="179"/>
        <v/>
      </c>
      <c r="G919" s="14" t="str">
        <f t="shared" si="180"/>
        <v/>
      </c>
      <c r="H919" s="14" t="str">
        <f t="shared" si="181"/>
        <v/>
      </c>
      <c r="I919" s="14" t="str">
        <f t="shared" si="182"/>
        <v/>
      </c>
      <c r="J919" s="2"/>
      <c r="K919" s="15"/>
      <c r="L919" s="24" t="str">
        <f t="shared" si="187"/>
        <v/>
      </c>
      <c r="M919" s="15" t="str">
        <f t="shared" si="183"/>
        <v/>
      </c>
      <c r="N919" s="24" t="str">
        <f t="shared" si="188"/>
        <v/>
      </c>
      <c r="O919" s="15" t="str">
        <f t="shared" si="189"/>
        <v/>
      </c>
    </row>
    <row r="920" spans="2:15" x14ac:dyDescent="0.3">
      <c r="B920" s="3" t="str">
        <f t="shared" si="184"/>
        <v/>
      </c>
      <c r="C920" s="10" t="str">
        <f t="shared" si="185"/>
        <v/>
      </c>
      <c r="D920" s="14" t="str">
        <f t="shared" si="186"/>
        <v/>
      </c>
      <c r="E920" s="14" t="str">
        <f t="shared" si="178"/>
        <v/>
      </c>
      <c r="F920" s="14" t="str">
        <f t="shared" si="179"/>
        <v/>
      </c>
      <c r="G920" s="14" t="str">
        <f t="shared" si="180"/>
        <v/>
      </c>
      <c r="H920" s="14" t="str">
        <f t="shared" si="181"/>
        <v/>
      </c>
      <c r="I920" s="14" t="str">
        <f t="shared" si="182"/>
        <v/>
      </c>
      <c r="J920" s="2"/>
      <c r="K920" s="15"/>
      <c r="L920" s="24" t="str">
        <f t="shared" si="187"/>
        <v/>
      </c>
      <c r="M920" s="15" t="str">
        <f t="shared" si="183"/>
        <v/>
      </c>
      <c r="N920" s="24" t="str">
        <f t="shared" si="188"/>
        <v/>
      </c>
      <c r="O920" s="15" t="str">
        <f t="shared" si="189"/>
        <v/>
      </c>
    </row>
    <row r="921" spans="2:15" x14ac:dyDescent="0.3">
      <c r="B921" s="3" t="str">
        <f t="shared" si="184"/>
        <v/>
      </c>
      <c r="C921" s="10" t="str">
        <f t="shared" si="185"/>
        <v/>
      </c>
      <c r="D921" s="14" t="str">
        <f t="shared" si="186"/>
        <v/>
      </c>
      <c r="E921" s="14" t="str">
        <f t="shared" si="178"/>
        <v/>
      </c>
      <c r="F921" s="14" t="str">
        <f t="shared" si="179"/>
        <v/>
      </c>
      <c r="G921" s="14" t="str">
        <f t="shared" si="180"/>
        <v/>
      </c>
      <c r="H921" s="14" t="str">
        <f t="shared" si="181"/>
        <v/>
      </c>
      <c r="I921" s="14" t="str">
        <f t="shared" si="182"/>
        <v/>
      </c>
      <c r="J921" s="2"/>
      <c r="K921" s="15"/>
      <c r="L921" s="24" t="str">
        <f t="shared" si="187"/>
        <v/>
      </c>
      <c r="M921" s="15" t="str">
        <f t="shared" si="183"/>
        <v/>
      </c>
      <c r="N921" s="24" t="str">
        <f t="shared" si="188"/>
        <v/>
      </c>
      <c r="O921" s="15" t="str">
        <f t="shared" si="189"/>
        <v/>
      </c>
    </row>
    <row r="922" spans="2:15" x14ac:dyDescent="0.3">
      <c r="B922" s="3" t="str">
        <f t="shared" si="184"/>
        <v/>
      </c>
      <c r="C922" s="10" t="str">
        <f t="shared" si="185"/>
        <v/>
      </c>
      <c r="D922" s="14" t="str">
        <f t="shared" si="186"/>
        <v/>
      </c>
      <c r="E922" s="14" t="str">
        <f t="shared" si="178"/>
        <v/>
      </c>
      <c r="F922" s="14" t="str">
        <f t="shared" si="179"/>
        <v/>
      </c>
      <c r="G922" s="14" t="str">
        <f t="shared" si="180"/>
        <v/>
      </c>
      <c r="H922" s="14" t="str">
        <f t="shared" si="181"/>
        <v/>
      </c>
      <c r="I922" s="14" t="str">
        <f t="shared" si="182"/>
        <v/>
      </c>
      <c r="J922" s="2"/>
      <c r="K922" s="15"/>
      <c r="L922" s="24" t="str">
        <f t="shared" si="187"/>
        <v/>
      </c>
      <c r="M922" s="15" t="str">
        <f t="shared" si="183"/>
        <v/>
      </c>
      <c r="N922" s="24" t="str">
        <f t="shared" si="188"/>
        <v/>
      </c>
      <c r="O922" s="15" t="str">
        <f t="shared" si="189"/>
        <v/>
      </c>
    </row>
    <row r="923" spans="2:15" x14ac:dyDescent="0.3">
      <c r="B923" s="3" t="str">
        <f t="shared" si="184"/>
        <v/>
      </c>
      <c r="C923" s="10" t="str">
        <f t="shared" si="185"/>
        <v/>
      </c>
      <c r="D923" s="14" t="str">
        <f t="shared" si="186"/>
        <v/>
      </c>
      <c r="E923" s="14" t="str">
        <f t="shared" si="178"/>
        <v/>
      </c>
      <c r="F923" s="14" t="str">
        <f t="shared" si="179"/>
        <v/>
      </c>
      <c r="G923" s="14" t="str">
        <f t="shared" si="180"/>
        <v/>
      </c>
      <c r="H923" s="14" t="str">
        <f t="shared" si="181"/>
        <v/>
      </c>
      <c r="I923" s="14" t="str">
        <f t="shared" si="182"/>
        <v/>
      </c>
      <c r="J923" s="2"/>
      <c r="K923" s="15"/>
      <c r="L923" s="24" t="str">
        <f t="shared" si="187"/>
        <v/>
      </c>
      <c r="M923" s="15" t="str">
        <f t="shared" si="183"/>
        <v/>
      </c>
      <c r="N923" s="24" t="str">
        <f t="shared" si="188"/>
        <v/>
      </c>
      <c r="O923" s="15" t="str">
        <f t="shared" si="189"/>
        <v/>
      </c>
    </row>
    <row r="924" spans="2:15" x14ac:dyDescent="0.3">
      <c r="B924" s="3" t="str">
        <f t="shared" si="184"/>
        <v/>
      </c>
      <c r="C924" s="10" t="str">
        <f t="shared" si="185"/>
        <v/>
      </c>
      <c r="D924" s="14" t="str">
        <f t="shared" si="186"/>
        <v/>
      </c>
      <c r="E924" s="14" t="str">
        <f t="shared" si="178"/>
        <v/>
      </c>
      <c r="F924" s="14" t="str">
        <f t="shared" si="179"/>
        <v/>
      </c>
      <c r="G924" s="14" t="str">
        <f t="shared" si="180"/>
        <v/>
      </c>
      <c r="H924" s="14" t="str">
        <f t="shared" si="181"/>
        <v/>
      </c>
      <c r="I924" s="14" t="str">
        <f t="shared" si="182"/>
        <v/>
      </c>
      <c r="J924" s="2"/>
      <c r="K924" s="15"/>
      <c r="L924" s="24" t="str">
        <f t="shared" si="187"/>
        <v/>
      </c>
      <c r="M924" s="15" t="str">
        <f t="shared" si="183"/>
        <v/>
      </c>
      <c r="N924" s="24" t="str">
        <f t="shared" si="188"/>
        <v/>
      </c>
      <c r="O924" s="15" t="str">
        <f t="shared" si="189"/>
        <v/>
      </c>
    </row>
    <row r="925" spans="2:15" x14ac:dyDescent="0.3">
      <c r="B925" s="3" t="str">
        <f t="shared" si="184"/>
        <v/>
      </c>
      <c r="C925" s="10" t="str">
        <f t="shared" si="185"/>
        <v/>
      </c>
      <c r="D925" s="14" t="str">
        <f t="shared" si="186"/>
        <v/>
      </c>
      <c r="E925" s="14" t="str">
        <f t="shared" si="178"/>
        <v/>
      </c>
      <c r="F925" s="14" t="str">
        <f t="shared" si="179"/>
        <v/>
      </c>
      <c r="G925" s="14" t="str">
        <f t="shared" si="180"/>
        <v/>
      </c>
      <c r="H925" s="14" t="str">
        <f t="shared" si="181"/>
        <v/>
      </c>
      <c r="I925" s="14" t="str">
        <f t="shared" si="182"/>
        <v/>
      </c>
      <c r="J925" s="2"/>
      <c r="K925" s="15"/>
      <c r="L925" s="24" t="str">
        <f t="shared" si="187"/>
        <v/>
      </c>
      <c r="M925" s="15" t="str">
        <f t="shared" si="183"/>
        <v/>
      </c>
      <c r="N925" s="24" t="str">
        <f t="shared" si="188"/>
        <v/>
      </c>
      <c r="O925" s="15" t="str">
        <f t="shared" si="189"/>
        <v/>
      </c>
    </row>
    <row r="926" spans="2:15" x14ac:dyDescent="0.3">
      <c r="B926" s="3" t="str">
        <f t="shared" si="184"/>
        <v/>
      </c>
      <c r="C926" s="10" t="str">
        <f t="shared" si="185"/>
        <v/>
      </c>
      <c r="D926" s="14" t="str">
        <f t="shared" si="186"/>
        <v/>
      </c>
      <c r="E926" s="14" t="str">
        <f t="shared" si="178"/>
        <v/>
      </c>
      <c r="F926" s="14" t="str">
        <f t="shared" si="179"/>
        <v/>
      </c>
      <c r="G926" s="14" t="str">
        <f t="shared" si="180"/>
        <v/>
      </c>
      <c r="H926" s="14" t="str">
        <f t="shared" si="181"/>
        <v/>
      </c>
      <c r="I926" s="14" t="str">
        <f t="shared" si="182"/>
        <v/>
      </c>
      <c r="J926" s="2"/>
      <c r="K926" s="15"/>
      <c r="L926" s="24" t="str">
        <f t="shared" si="187"/>
        <v/>
      </c>
      <c r="M926" s="15" t="str">
        <f t="shared" si="183"/>
        <v/>
      </c>
      <c r="N926" s="24" t="str">
        <f t="shared" si="188"/>
        <v/>
      </c>
      <c r="O926" s="15" t="str">
        <f t="shared" si="189"/>
        <v/>
      </c>
    </row>
    <row r="927" spans="2:15" x14ac:dyDescent="0.3">
      <c r="B927" s="3" t="str">
        <f t="shared" si="184"/>
        <v/>
      </c>
      <c r="C927" s="10" t="str">
        <f t="shared" si="185"/>
        <v/>
      </c>
      <c r="D927" s="14" t="str">
        <f t="shared" si="186"/>
        <v/>
      </c>
      <c r="E927" s="14" t="str">
        <f t="shared" si="178"/>
        <v/>
      </c>
      <c r="F927" s="14" t="str">
        <f t="shared" si="179"/>
        <v/>
      </c>
      <c r="G927" s="14" t="str">
        <f t="shared" si="180"/>
        <v/>
      </c>
      <c r="H927" s="14" t="str">
        <f t="shared" si="181"/>
        <v/>
      </c>
      <c r="I927" s="14" t="str">
        <f t="shared" si="182"/>
        <v/>
      </c>
      <c r="J927" s="2"/>
      <c r="K927" s="15"/>
      <c r="L927" s="24" t="str">
        <f t="shared" si="187"/>
        <v/>
      </c>
      <c r="M927" s="15" t="str">
        <f t="shared" si="183"/>
        <v/>
      </c>
      <c r="N927" s="24" t="str">
        <f t="shared" si="188"/>
        <v/>
      </c>
      <c r="O927" s="15" t="str">
        <f t="shared" si="189"/>
        <v/>
      </c>
    </row>
    <row r="928" spans="2:15" x14ac:dyDescent="0.3">
      <c r="B928" s="3" t="str">
        <f t="shared" si="184"/>
        <v/>
      </c>
      <c r="C928" s="10" t="str">
        <f t="shared" si="185"/>
        <v/>
      </c>
      <c r="D928" s="14" t="str">
        <f t="shared" si="186"/>
        <v/>
      </c>
      <c r="E928" s="14" t="str">
        <f t="shared" si="178"/>
        <v/>
      </c>
      <c r="F928" s="14" t="str">
        <f t="shared" si="179"/>
        <v/>
      </c>
      <c r="G928" s="14" t="str">
        <f t="shared" si="180"/>
        <v/>
      </c>
      <c r="H928" s="14" t="str">
        <f t="shared" si="181"/>
        <v/>
      </c>
      <c r="I928" s="14" t="str">
        <f t="shared" si="182"/>
        <v/>
      </c>
      <c r="J928" s="2"/>
      <c r="K928" s="15"/>
      <c r="L928" s="24" t="str">
        <f t="shared" si="187"/>
        <v/>
      </c>
      <c r="M928" s="15" t="str">
        <f t="shared" si="183"/>
        <v/>
      </c>
      <c r="N928" s="24" t="str">
        <f t="shared" si="188"/>
        <v/>
      </c>
      <c r="O928" s="15" t="str">
        <f t="shared" si="189"/>
        <v/>
      </c>
    </row>
    <row r="929" spans="2:15" x14ac:dyDescent="0.3">
      <c r="B929" s="3" t="str">
        <f t="shared" si="184"/>
        <v/>
      </c>
      <c r="C929" s="10" t="str">
        <f t="shared" si="185"/>
        <v/>
      </c>
      <c r="D929" s="14" t="str">
        <f t="shared" si="186"/>
        <v/>
      </c>
      <c r="E929" s="14" t="str">
        <f t="shared" si="178"/>
        <v/>
      </c>
      <c r="F929" s="14" t="str">
        <f t="shared" si="179"/>
        <v/>
      </c>
      <c r="G929" s="14" t="str">
        <f t="shared" si="180"/>
        <v/>
      </c>
      <c r="H929" s="14" t="str">
        <f t="shared" si="181"/>
        <v/>
      </c>
      <c r="I929" s="14" t="str">
        <f t="shared" si="182"/>
        <v/>
      </c>
      <c r="J929" s="2"/>
      <c r="K929" s="15"/>
      <c r="L929" s="24" t="str">
        <f t="shared" si="187"/>
        <v/>
      </c>
      <c r="M929" s="15" t="str">
        <f t="shared" si="183"/>
        <v/>
      </c>
      <c r="N929" s="24" t="str">
        <f t="shared" si="188"/>
        <v/>
      </c>
      <c r="O929" s="15" t="str">
        <f t="shared" si="189"/>
        <v/>
      </c>
    </row>
    <row r="930" spans="2:15" x14ac:dyDescent="0.3">
      <c r="B930" s="3" t="str">
        <f t="shared" si="184"/>
        <v/>
      </c>
      <c r="C930" s="10" t="str">
        <f t="shared" si="185"/>
        <v/>
      </c>
      <c r="D930" s="14" t="str">
        <f t="shared" si="186"/>
        <v/>
      </c>
      <c r="E930" s="14" t="str">
        <f t="shared" si="178"/>
        <v/>
      </c>
      <c r="F930" s="14" t="str">
        <f t="shared" si="179"/>
        <v/>
      </c>
      <c r="G930" s="14" t="str">
        <f t="shared" si="180"/>
        <v/>
      </c>
      <c r="H930" s="14" t="str">
        <f t="shared" si="181"/>
        <v/>
      </c>
      <c r="I930" s="14" t="str">
        <f t="shared" si="182"/>
        <v/>
      </c>
      <c r="J930" s="2"/>
      <c r="K930" s="15"/>
      <c r="L930" s="24" t="str">
        <f t="shared" si="187"/>
        <v/>
      </c>
      <c r="M930" s="15" t="str">
        <f t="shared" si="183"/>
        <v/>
      </c>
      <c r="N930" s="24" t="str">
        <f t="shared" si="188"/>
        <v/>
      </c>
      <c r="O930" s="15" t="str">
        <f t="shared" si="189"/>
        <v/>
      </c>
    </row>
    <row r="931" spans="2:15" x14ac:dyDescent="0.3">
      <c r="B931" s="3" t="str">
        <f t="shared" si="184"/>
        <v/>
      </c>
      <c r="C931" s="10" t="str">
        <f t="shared" si="185"/>
        <v/>
      </c>
      <c r="D931" s="14" t="str">
        <f t="shared" si="186"/>
        <v/>
      </c>
      <c r="E931" s="14" t="str">
        <f t="shared" si="178"/>
        <v/>
      </c>
      <c r="F931" s="14" t="str">
        <f t="shared" si="179"/>
        <v/>
      </c>
      <c r="G931" s="14" t="str">
        <f t="shared" si="180"/>
        <v/>
      </c>
      <c r="H931" s="14" t="str">
        <f t="shared" si="181"/>
        <v/>
      </c>
      <c r="I931" s="14" t="str">
        <f t="shared" si="182"/>
        <v/>
      </c>
      <c r="J931" s="2"/>
      <c r="K931" s="15"/>
      <c r="L931" s="24" t="str">
        <f t="shared" si="187"/>
        <v/>
      </c>
      <c r="M931" s="15" t="str">
        <f t="shared" si="183"/>
        <v/>
      </c>
      <c r="N931" s="24" t="str">
        <f t="shared" si="188"/>
        <v/>
      </c>
      <c r="O931" s="15" t="str">
        <f t="shared" si="189"/>
        <v/>
      </c>
    </row>
    <row r="932" spans="2:15" x14ac:dyDescent="0.3">
      <c r="B932" s="3" t="str">
        <f t="shared" si="184"/>
        <v/>
      </c>
      <c r="C932" s="10" t="str">
        <f t="shared" si="185"/>
        <v/>
      </c>
      <c r="D932" s="14" t="str">
        <f t="shared" si="186"/>
        <v/>
      </c>
      <c r="E932" s="14" t="str">
        <f t="shared" si="178"/>
        <v/>
      </c>
      <c r="F932" s="14" t="str">
        <f t="shared" si="179"/>
        <v/>
      </c>
      <c r="G932" s="14" t="str">
        <f t="shared" si="180"/>
        <v/>
      </c>
      <c r="H932" s="14" t="str">
        <f t="shared" si="181"/>
        <v/>
      </c>
      <c r="I932" s="14" t="str">
        <f t="shared" si="182"/>
        <v/>
      </c>
      <c r="J932" s="2"/>
      <c r="K932" s="15"/>
      <c r="L932" s="24" t="str">
        <f t="shared" si="187"/>
        <v/>
      </c>
      <c r="M932" s="15" t="str">
        <f t="shared" si="183"/>
        <v/>
      </c>
      <c r="N932" s="24" t="str">
        <f t="shared" si="188"/>
        <v/>
      </c>
      <c r="O932" s="15" t="str">
        <f t="shared" si="189"/>
        <v/>
      </c>
    </row>
    <row r="933" spans="2:15" x14ac:dyDescent="0.3">
      <c r="B933" s="3" t="str">
        <f t="shared" si="184"/>
        <v/>
      </c>
      <c r="C933" s="10" t="str">
        <f t="shared" si="185"/>
        <v/>
      </c>
      <c r="D933" s="14" t="str">
        <f t="shared" si="186"/>
        <v/>
      </c>
      <c r="E933" s="14" t="str">
        <f t="shared" si="178"/>
        <v/>
      </c>
      <c r="F933" s="14" t="str">
        <f t="shared" si="179"/>
        <v/>
      </c>
      <c r="G933" s="14" t="str">
        <f t="shared" si="180"/>
        <v/>
      </c>
      <c r="H933" s="14" t="str">
        <f t="shared" si="181"/>
        <v/>
      </c>
      <c r="I933" s="14" t="str">
        <f t="shared" si="182"/>
        <v/>
      </c>
      <c r="J933" s="2"/>
      <c r="K933" s="15"/>
      <c r="L933" s="24" t="str">
        <f t="shared" si="187"/>
        <v/>
      </c>
      <c r="M933" s="15" t="str">
        <f t="shared" si="183"/>
        <v/>
      </c>
      <c r="N933" s="24" t="str">
        <f t="shared" si="188"/>
        <v/>
      </c>
      <c r="O933" s="15" t="str">
        <f t="shared" si="189"/>
        <v/>
      </c>
    </row>
    <row r="934" spans="2:15" x14ac:dyDescent="0.3">
      <c r="B934" s="3" t="str">
        <f t="shared" si="184"/>
        <v/>
      </c>
      <c r="C934" s="10" t="str">
        <f t="shared" si="185"/>
        <v/>
      </c>
      <c r="D934" s="14" t="str">
        <f t="shared" si="186"/>
        <v/>
      </c>
      <c r="E934" s="14" t="str">
        <f t="shared" si="178"/>
        <v/>
      </c>
      <c r="F934" s="14" t="str">
        <f t="shared" si="179"/>
        <v/>
      </c>
      <c r="G934" s="14" t="str">
        <f t="shared" si="180"/>
        <v/>
      </c>
      <c r="H934" s="14" t="str">
        <f t="shared" si="181"/>
        <v/>
      </c>
      <c r="I934" s="14" t="str">
        <f t="shared" si="182"/>
        <v/>
      </c>
      <c r="J934" s="2"/>
      <c r="K934" s="15"/>
      <c r="L934" s="24" t="str">
        <f t="shared" si="187"/>
        <v/>
      </c>
      <c r="M934" s="15" t="str">
        <f t="shared" si="183"/>
        <v/>
      </c>
      <c r="N934" s="24" t="str">
        <f t="shared" si="188"/>
        <v/>
      </c>
      <c r="O934" s="15" t="str">
        <f t="shared" si="189"/>
        <v/>
      </c>
    </row>
    <row r="935" spans="2:15" x14ac:dyDescent="0.3">
      <c r="B935" s="3" t="str">
        <f t="shared" si="184"/>
        <v/>
      </c>
      <c r="C935" s="10" t="str">
        <f t="shared" si="185"/>
        <v/>
      </c>
      <c r="D935" s="14" t="str">
        <f t="shared" si="186"/>
        <v/>
      </c>
      <c r="E935" s="14" t="str">
        <f t="shared" si="178"/>
        <v/>
      </c>
      <c r="F935" s="14" t="str">
        <f t="shared" si="179"/>
        <v/>
      </c>
      <c r="G935" s="14" t="str">
        <f t="shared" si="180"/>
        <v/>
      </c>
      <c r="H935" s="14" t="str">
        <f t="shared" si="181"/>
        <v/>
      </c>
      <c r="I935" s="14" t="str">
        <f t="shared" si="182"/>
        <v/>
      </c>
      <c r="J935" s="2"/>
      <c r="K935" s="15"/>
      <c r="L935" s="24" t="str">
        <f t="shared" si="187"/>
        <v/>
      </c>
      <c r="M935" s="15" t="str">
        <f t="shared" si="183"/>
        <v/>
      </c>
      <c r="N935" s="24" t="str">
        <f t="shared" si="188"/>
        <v/>
      </c>
      <c r="O935" s="15" t="str">
        <f t="shared" si="189"/>
        <v/>
      </c>
    </row>
    <row r="936" spans="2:15" x14ac:dyDescent="0.3">
      <c r="B936" s="3" t="str">
        <f t="shared" si="184"/>
        <v/>
      </c>
      <c r="C936" s="10" t="str">
        <f t="shared" si="185"/>
        <v/>
      </c>
      <c r="D936" s="14" t="str">
        <f t="shared" si="186"/>
        <v/>
      </c>
      <c r="E936" s="14" t="str">
        <f t="shared" si="178"/>
        <v/>
      </c>
      <c r="F936" s="14" t="str">
        <f t="shared" si="179"/>
        <v/>
      </c>
      <c r="G936" s="14" t="str">
        <f t="shared" si="180"/>
        <v/>
      </c>
      <c r="H936" s="14" t="str">
        <f t="shared" si="181"/>
        <v/>
      </c>
      <c r="I936" s="14" t="str">
        <f t="shared" si="182"/>
        <v/>
      </c>
      <c r="J936" s="2"/>
      <c r="K936" s="15"/>
      <c r="L936" s="24" t="str">
        <f t="shared" si="187"/>
        <v/>
      </c>
      <c r="M936" s="15" t="str">
        <f t="shared" si="183"/>
        <v/>
      </c>
      <c r="N936" s="24" t="str">
        <f t="shared" si="188"/>
        <v/>
      </c>
      <c r="O936" s="15" t="str">
        <f t="shared" si="189"/>
        <v/>
      </c>
    </row>
    <row r="937" spans="2:15" x14ac:dyDescent="0.3">
      <c r="B937" s="3" t="str">
        <f t="shared" si="184"/>
        <v/>
      </c>
      <c r="C937" s="10" t="str">
        <f t="shared" si="185"/>
        <v/>
      </c>
      <c r="D937" s="14" t="str">
        <f t="shared" si="186"/>
        <v/>
      </c>
      <c r="E937" s="14" t="str">
        <f t="shared" si="178"/>
        <v/>
      </c>
      <c r="F937" s="14" t="str">
        <f t="shared" si="179"/>
        <v/>
      </c>
      <c r="G937" s="14" t="str">
        <f t="shared" si="180"/>
        <v/>
      </c>
      <c r="H937" s="14" t="str">
        <f t="shared" si="181"/>
        <v/>
      </c>
      <c r="I937" s="14" t="str">
        <f t="shared" si="182"/>
        <v/>
      </c>
      <c r="J937" s="2"/>
      <c r="K937" s="15"/>
      <c r="L937" s="24" t="str">
        <f t="shared" si="187"/>
        <v/>
      </c>
      <c r="M937" s="15" t="str">
        <f t="shared" si="183"/>
        <v/>
      </c>
      <c r="N937" s="24" t="str">
        <f t="shared" si="188"/>
        <v/>
      </c>
      <c r="O937" s="15" t="str">
        <f t="shared" si="189"/>
        <v/>
      </c>
    </row>
    <row r="938" spans="2:15" x14ac:dyDescent="0.3">
      <c r="B938" s="3" t="str">
        <f t="shared" si="184"/>
        <v/>
      </c>
      <c r="C938" s="10" t="str">
        <f t="shared" si="185"/>
        <v/>
      </c>
      <c r="D938" s="14" t="str">
        <f t="shared" si="186"/>
        <v/>
      </c>
      <c r="E938" s="14" t="str">
        <f t="shared" si="178"/>
        <v/>
      </c>
      <c r="F938" s="14" t="str">
        <f t="shared" si="179"/>
        <v/>
      </c>
      <c r="G938" s="14" t="str">
        <f t="shared" si="180"/>
        <v/>
      </c>
      <c r="H938" s="14" t="str">
        <f t="shared" si="181"/>
        <v/>
      </c>
      <c r="I938" s="14" t="str">
        <f t="shared" si="182"/>
        <v/>
      </c>
      <c r="J938" s="2"/>
      <c r="K938" s="15"/>
      <c r="L938" s="24" t="str">
        <f t="shared" si="187"/>
        <v/>
      </c>
      <c r="M938" s="15" t="str">
        <f t="shared" si="183"/>
        <v/>
      </c>
      <c r="N938" s="24" t="str">
        <f t="shared" si="188"/>
        <v/>
      </c>
      <c r="O938" s="15" t="str">
        <f t="shared" si="189"/>
        <v/>
      </c>
    </row>
    <row r="939" spans="2:15" x14ac:dyDescent="0.3">
      <c r="B939" s="3" t="str">
        <f t="shared" si="184"/>
        <v/>
      </c>
      <c r="C939" s="10" t="str">
        <f t="shared" si="185"/>
        <v/>
      </c>
      <c r="D939" s="14" t="str">
        <f t="shared" si="186"/>
        <v/>
      </c>
      <c r="E939" s="14" t="str">
        <f t="shared" si="178"/>
        <v/>
      </c>
      <c r="F939" s="14" t="str">
        <f t="shared" si="179"/>
        <v/>
      </c>
      <c r="G939" s="14" t="str">
        <f t="shared" si="180"/>
        <v/>
      </c>
      <c r="H939" s="14" t="str">
        <f t="shared" si="181"/>
        <v/>
      </c>
      <c r="I939" s="14" t="str">
        <f t="shared" si="182"/>
        <v/>
      </c>
      <c r="J939" s="2"/>
      <c r="K939" s="15"/>
      <c r="L939" s="24" t="str">
        <f t="shared" si="187"/>
        <v/>
      </c>
      <c r="M939" s="15" t="str">
        <f t="shared" si="183"/>
        <v/>
      </c>
      <c r="N939" s="24" t="str">
        <f t="shared" si="188"/>
        <v/>
      </c>
      <c r="O939" s="15" t="str">
        <f t="shared" si="189"/>
        <v/>
      </c>
    </row>
    <row r="940" spans="2:15" x14ac:dyDescent="0.3">
      <c r="B940" s="3" t="str">
        <f t="shared" si="184"/>
        <v/>
      </c>
      <c r="C940" s="10" t="str">
        <f t="shared" si="185"/>
        <v/>
      </c>
      <c r="D940" s="14" t="str">
        <f t="shared" si="186"/>
        <v/>
      </c>
      <c r="E940" s="14" t="str">
        <f t="shared" si="178"/>
        <v/>
      </c>
      <c r="F940" s="14" t="str">
        <f t="shared" si="179"/>
        <v/>
      </c>
      <c r="G940" s="14" t="str">
        <f t="shared" si="180"/>
        <v/>
      </c>
      <c r="H940" s="14" t="str">
        <f t="shared" si="181"/>
        <v/>
      </c>
      <c r="I940" s="14" t="str">
        <f t="shared" si="182"/>
        <v/>
      </c>
      <c r="J940" s="2"/>
      <c r="K940" s="15"/>
      <c r="L940" s="24" t="str">
        <f t="shared" si="187"/>
        <v/>
      </c>
      <c r="M940" s="15" t="str">
        <f t="shared" si="183"/>
        <v/>
      </c>
      <c r="N940" s="24" t="str">
        <f t="shared" si="188"/>
        <v/>
      </c>
      <c r="O940" s="15" t="str">
        <f t="shared" si="189"/>
        <v/>
      </c>
    </row>
    <row r="941" spans="2:15" x14ac:dyDescent="0.3">
      <c r="B941" s="3" t="str">
        <f t="shared" si="184"/>
        <v/>
      </c>
      <c r="C941" s="10" t="str">
        <f t="shared" si="185"/>
        <v/>
      </c>
      <c r="D941" s="14" t="str">
        <f t="shared" si="186"/>
        <v/>
      </c>
      <c r="E941" s="14" t="str">
        <f t="shared" si="178"/>
        <v/>
      </c>
      <c r="F941" s="14" t="str">
        <f t="shared" si="179"/>
        <v/>
      </c>
      <c r="G941" s="14" t="str">
        <f t="shared" si="180"/>
        <v/>
      </c>
      <c r="H941" s="14" t="str">
        <f t="shared" si="181"/>
        <v/>
      </c>
      <c r="I941" s="14" t="str">
        <f t="shared" si="182"/>
        <v/>
      </c>
      <c r="J941" s="2"/>
      <c r="K941" s="15"/>
      <c r="L941" s="24" t="str">
        <f t="shared" si="187"/>
        <v/>
      </c>
      <c r="M941" s="15" t="str">
        <f t="shared" si="183"/>
        <v/>
      </c>
      <c r="N941" s="24" t="str">
        <f t="shared" si="188"/>
        <v/>
      </c>
      <c r="O941" s="15" t="str">
        <f t="shared" si="189"/>
        <v/>
      </c>
    </row>
    <row r="942" spans="2:15" x14ac:dyDescent="0.3">
      <c r="B942" s="3" t="str">
        <f t="shared" si="184"/>
        <v/>
      </c>
      <c r="C942" s="10" t="str">
        <f t="shared" si="185"/>
        <v/>
      </c>
      <c r="D942" s="14" t="str">
        <f t="shared" si="186"/>
        <v/>
      </c>
      <c r="E942" s="14" t="str">
        <f t="shared" si="178"/>
        <v/>
      </c>
      <c r="F942" s="14" t="str">
        <f t="shared" si="179"/>
        <v/>
      </c>
      <c r="G942" s="14" t="str">
        <f t="shared" si="180"/>
        <v/>
      </c>
      <c r="H942" s="14" t="str">
        <f t="shared" si="181"/>
        <v/>
      </c>
      <c r="I942" s="14" t="str">
        <f t="shared" si="182"/>
        <v/>
      </c>
      <c r="J942" s="2"/>
      <c r="K942" s="15"/>
      <c r="L942" s="24" t="str">
        <f t="shared" si="187"/>
        <v/>
      </c>
      <c r="M942" s="15" t="str">
        <f t="shared" si="183"/>
        <v/>
      </c>
      <c r="N942" s="24" t="str">
        <f t="shared" si="188"/>
        <v/>
      </c>
      <c r="O942" s="15" t="str">
        <f t="shared" si="189"/>
        <v/>
      </c>
    </row>
    <row r="943" spans="2:15" x14ac:dyDescent="0.3">
      <c r="B943" s="3" t="str">
        <f t="shared" si="184"/>
        <v/>
      </c>
      <c r="C943" s="10" t="str">
        <f t="shared" si="185"/>
        <v/>
      </c>
      <c r="D943" s="14" t="str">
        <f t="shared" si="186"/>
        <v/>
      </c>
      <c r="E943" s="14" t="str">
        <f t="shared" si="178"/>
        <v/>
      </c>
      <c r="F943" s="14" t="str">
        <f t="shared" si="179"/>
        <v/>
      </c>
      <c r="G943" s="14" t="str">
        <f t="shared" si="180"/>
        <v/>
      </c>
      <c r="H943" s="14" t="str">
        <f t="shared" si="181"/>
        <v/>
      </c>
      <c r="I943" s="14" t="str">
        <f t="shared" si="182"/>
        <v/>
      </c>
      <c r="J943" s="2"/>
      <c r="K943" s="15"/>
      <c r="L943" s="24" t="str">
        <f t="shared" si="187"/>
        <v/>
      </c>
      <c r="M943" s="15" t="str">
        <f t="shared" si="183"/>
        <v/>
      </c>
      <c r="N943" s="24" t="str">
        <f t="shared" si="188"/>
        <v/>
      </c>
      <c r="O943" s="15" t="str">
        <f t="shared" si="189"/>
        <v/>
      </c>
    </row>
    <row r="944" spans="2:15" x14ac:dyDescent="0.3">
      <c r="B944" s="3" t="str">
        <f t="shared" si="184"/>
        <v/>
      </c>
      <c r="C944" s="10" t="str">
        <f t="shared" si="185"/>
        <v/>
      </c>
      <c r="D944" s="14" t="str">
        <f t="shared" si="186"/>
        <v/>
      </c>
      <c r="E944" s="14" t="str">
        <f t="shared" si="178"/>
        <v/>
      </c>
      <c r="F944" s="14" t="str">
        <f t="shared" si="179"/>
        <v/>
      </c>
      <c r="G944" s="14" t="str">
        <f t="shared" si="180"/>
        <v/>
      </c>
      <c r="H944" s="14" t="str">
        <f t="shared" si="181"/>
        <v/>
      </c>
      <c r="I944" s="14" t="str">
        <f t="shared" si="182"/>
        <v/>
      </c>
      <c r="J944" s="2"/>
      <c r="K944" s="15"/>
      <c r="L944" s="24" t="str">
        <f t="shared" si="187"/>
        <v/>
      </c>
      <c r="M944" s="15" t="str">
        <f t="shared" si="183"/>
        <v/>
      </c>
      <c r="N944" s="24" t="str">
        <f t="shared" si="188"/>
        <v/>
      </c>
      <c r="O944" s="15" t="str">
        <f t="shared" si="189"/>
        <v/>
      </c>
    </row>
    <row r="945" spans="2:15" x14ac:dyDescent="0.3">
      <c r="B945" s="3" t="str">
        <f t="shared" si="184"/>
        <v/>
      </c>
      <c r="C945" s="10" t="str">
        <f t="shared" si="185"/>
        <v/>
      </c>
      <c r="D945" s="14" t="str">
        <f t="shared" si="186"/>
        <v/>
      </c>
      <c r="E945" s="14" t="str">
        <f t="shared" si="178"/>
        <v/>
      </c>
      <c r="F945" s="14" t="str">
        <f t="shared" si="179"/>
        <v/>
      </c>
      <c r="G945" s="14" t="str">
        <f t="shared" si="180"/>
        <v/>
      </c>
      <c r="H945" s="14" t="str">
        <f t="shared" si="181"/>
        <v/>
      </c>
      <c r="I945" s="14" t="str">
        <f t="shared" si="182"/>
        <v/>
      </c>
      <c r="J945" s="2"/>
      <c r="K945" s="15"/>
      <c r="L945" s="24" t="str">
        <f t="shared" si="187"/>
        <v/>
      </c>
      <c r="M945" s="15" t="str">
        <f t="shared" si="183"/>
        <v/>
      </c>
      <c r="N945" s="24" t="str">
        <f t="shared" si="188"/>
        <v/>
      </c>
      <c r="O945" s="15" t="str">
        <f t="shared" si="189"/>
        <v/>
      </c>
    </row>
    <row r="946" spans="2:15" x14ac:dyDescent="0.3">
      <c r="B946" s="3" t="str">
        <f t="shared" si="184"/>
        <v/>
      </c>
      <c r="C946" s="10" t="str">
        <f t="shared" si="185"/>
        <v/>
      </c>
      <c r="D946" s="14" t="str">
        <f t="shared" si="186"/>
        <v/>
      </c>
      <c r="E946" s="14" t="str">
        <f t="shared" si="178"/>
        <v/>
      </c>
      <c r="F946" s="14" t="str">
        <f t="shared" si="179"/>
        <v/>
      </c>
      <c r="G946" s="14" t="str">
        <f t="shared" si="180"/>
        <v/>
      </c>
      <c r="H946" s="14" t="str">
        <f t="shared" si="181"/>
        <v/>
      </c>
      <c r="I946" s="14" t="str">
        <f t="shared" si="182"/>
        <v/>
      </c>
      <c r="J946" s="2"/>
      <c r="K946" s="15"/>
      <c r="L946" s="24" t="str">
        <f t="shared" si="187"/>
        <v/>
      </c>
      <c r="M946" s="15" t="str">
        <f t="shared" si="183"/>
        <v/>
      </c>
      <c r="N946" s="24" t="str">
        <f t="shared" si="188"/>
        <v/>
      </c>
      <c r="O946" s="15" t="str">
        <f t="shared" si="189"/>
        <v/>
      </c>
    </row>
    <row r="947" spans="2:15" x14ac:dyDescent="0.3">
      <c r="B947" s="3" t="str">
        <f t="shared" si="184"/>
        <v/>
      </c>
      <c r="C947" s="10" t="str">
        <f t="shared" si="185"/>
        <v/>
      </c>
      <c r="D947" s="14" t="str">
        <f t="shared" si="186"/>
        <v/>
      </c>
      <c r="E947" s="14" t="str">
        <f t="shared" si="178"/>
        <v/>
      </c>
      <c r="F947" s="14" t="str">
        <f t="shared" si="179"/>
        <v/>
      </c>
      <c r="G947" s="14" t="str">
        <f t="shared" si="180"/>
        <v/>
      </c>
      <c r="H947" s="14" t="str">
        <f t="shared" si="181"/>
        <v/>
      </c>
      <c r="I947" s="14" t="str">
        <f t="shared" si="182"/>
        <v/>
      </c>
      <c r="J947" s="2"/>
      <c r="K947" s="15"/>
      <c r="L947" s="24" t="str">
        <f t="shared" si="187"/>
        <v/>
      </c>
      <c r="M947" s="15" t="str">
        <f t="shared" si="183"/>
        <v/>
      </c>
      <c r="N947" s="24" t="str">
        <f t="shared" si="188"/>
        <v/>
      </c>
      <c r="O947" s="15" t="str">
        <f t="shared" si="189"/>
        <v/>
      </c>
    </row>
    <row r="948" spans="2:15" x14ac:dyDescent="0.3">
      <c r="B948" s="3" t="str">
        <f t="shared" si="184"/>
        <v/>
      </c>
      <c r="C948" s="10" t="str">
        <f t="shared" si="185"/>
        <v/>
      </c>
      <c r="D948" s="14" t="str">
        <f t="shared" si="186"/>
        <v/>
      </c>
      <c r="E948" s="14" t="str">
        <f t="shared" si="178"/>
        <v/>
      </c>
      <c r="F948" s="14" t="str">
        <f t="shared" si="179"/>
        <v/>
      </c>
      <c r="G948" s="14" t="str">
        <f t="shared" si="180"/>
        <v/>
      </c>
      <c r="H948" s="14" t="str">
        <f t="shared" si="181"/>
        <v/>
      </c>
      <c r="I948" s="14" t="str">
        <f t="shared" si="182"/>
        <v/>
      </c>
      <c r="J948" s="2"/>
      <c r="K948" s="15"/>
      <c r="L948" s="24" t="str">
        <f t="shared" si="187"/>
        <v/>
      </c>
      <c r="M948" s="15" t="str">
        <f t="shared" si="183"/>
        <v/>
      </c>
      <c r="N948" s="24" t="str">
        <f t="shared" si="188"/>
        <v/>
      </c>
      <c r="O948" s="15" t="str">
        <f t="shared" si="189"/>
        <v/>
      </c>
    </row>
    <row r="949" spans="2:15" x14ac:dyDescent="0.3">
      <c r="B949" s="3" t="str">
        <f t="shared" si="184"/>
        <v/>
      </c>
      <c r="C949" s="10" t="str">
        <f t="shared" si="185"/>
        <v/>
      </c>
      <c r="D949" s="14" t="str">
        <f t="shared" si="186"/>
        <v/>
      </c>
      <c r="E949" s="14" t="str">
        <f t="shared" si="178"/>
        <v/>
      </c>
      <c r="F949" s="14" t="str">
        <f t="shared" si="179"/>
        <v/>
      </c>
      <c r="G949" s="14" t="str">
        <f t="shared" si="180"/>
        <v/>
      </c>
      <c r="H949" s="14" t="str">
        <f t="shared" si="181"/>
        <v/>
      </c>
      <c r="I949" s="14" t="str">
        <f t="shared" si="182"/>
        <v/>
      </c>
      <c r="J949" s="2"/>
      <c r="K949" s="15"/>
      <c r="L949" s="24" t="str">
        <f t="shared" si="187"/>
        <v/>
      </c>
      <c r="M949" s="15" t="str">
        <f t="shared" si="183"/>
        <v/>
      </c>
      <c r="N949" s="24" t="str">
        <f t="shared" si="188"/>
        <v/>
      </c>
      <c r="O949" s="15" t="str">
        <f t="shared" si="189"/>
        <v/>
      </c>
    </row>
    <row r="950" spans="2:15" x14ac:dyDescent="0.3">
      <c r="B950" s="3" t="str">
        <f t="shared" si="184"/>
        <v/>
      </c>
      <c r="C950" s="10" t="str">
        <f t="shared" si="185"/>
        <v/>
      </c>
      <c r="D950" s="14" t="str">
        <f t="shared" si="186"/>
        <v/>
      </c>
      <c r="E950" s="14" t="str">
        <f t="shared" si="178"/>
        <v/>
      </c>
      <c r="F950" s="14" t="str">
        <f t="shared" si="179"/>
        <v/>
      </c>
      <c r="G950" s="14" t="str">
        <f t="shared" si="180"/>
        <v/>
      </c>
      <c r="H950" s="14" t="str">
        <f t="shared" si="181"/>
        <v/>
      </c>
      <c r="I950" s="14" t="str">
        <f t="shared" si="182"/>
        <v/>
      </c>
      <c r="J950" s="2"/>
      <c r="K950" s="15"/>
      <c r="L950" s="24" t="str">
        <f t="shared" si="187"/>
        <v/>
      </c>
      <c r="M950" s="15" t="str">
        <f t="shared" si="183"/>
        <v/>
      </c>
      <c r="N950" s="24" t="str">
        <f t="shared" si="188"/>
        <v/>
      </c>
      <c r="O950" s="15" t="str">
        <f t="shared" si="189"/>
        <v/>
      </c>
    </row>
    <row r="951" spans="2:15" x14ac:dyDescent="0.3">
      <c r="B951" s="3" t="str">
        <f t="shared" si="184"/>
        <v/>
      </c>
      <c r="C951" s="10" t="str">
        <f t="shared" si="185"/>
        <v/>
      </c>
      <c r="D951" s="14" t="str">
        <f t="shared" si="186"/>
        <v/>
      </c>
      <c r="E951" s="14" t="str">
        <f t="shared" si="178"/>
        <v/>
      </c>
      <c r="F951" s="14" t="str">
        <f t="shared" si="179"/>
        <v/>
      </c>
      <c r="G951" s="14" t="str">
        <f t="shared" si="180"/>
        <v/>
      </c>
      <c r="H951" s="14" t="str">
        <f t="shared" si="181"/>
        <v/>
      </c>
      <c r="I951" s="14" t="str">
        <f t="shared" si="182"/>
        <v/>
      </c>
      <c r="J951" s="2"/>
      <c r="K951" s="15"/>
      <c r="L951" s="24" t="str">
        <f t="shared" si="187"/>
        <v/>
      </c>
      <c r="M951" s="15" t="str">
        <f t="shared" si="183"/>
        <v/>
      </c>
      <c r="N951" s="24" t="str">
        <f t="shared" si="188"/>
        <v/>
      </c>
      <c r="O951" s="15" t="str">
        <f t="shared" si="189"/>
        <v/>
      </c>
    </row>
    <row r="952" spans="2:15" x14ac:dyDescent="0.3">
      <c r="B952" s="3" t="str">
        <f t="shared" si="184"/>
        <v/>
      </c>
      <c r="C952" s="10" t="str">
        <f t="shared" si="185"/>
        <v/>
      </c>
      <c r="D952" s="14" t="str">
        <f t="shared" si="186"/>
        <v/>
      </c>
      <c r="E952" s="14" t="str">
        <f t="shared" si="178"/>
        <v/>
      </c>
      <c r="F952" s="14" t="str">
        <f t="shared" si="179"/>
        <v/>
      </c>
      <c r="G952" s="14" t="str">
        <f t="shared" si="180"/>
        <v/>
      </c>
      <c r="H952" s="14" t="str">
        <f t="shared" si="181"/>
        <v/>
      </c>
      <c r="I952" s="14" t="str">
        <f t="shared" si="182"/>
        <v/>
      </c>
      <c r="J952" s="2"/>
      <c r="K952" s="15"/>
      <c r="L952" s="24" t="str">
        <f t="shared" si="187"/>
        <v/>
      </c>
      <c r="M952" s="15" t="str">
        <f t="shared" si="183"/>
        <v/>
      </c>
      <c r="N952" s="24" t="str">
        <f t="shared" si="188"/>
        <v/>
      </c>
      <c r="O952" s="15" t="str">
        <f t="shared" si="189"/>
        <v/>
      </c>
    </row>
    <row r="953" spans="2:15" x14ac:dyDescent="0.3">
      <c r="B953" s="3" t="str">
        <f t="shared" si="184"/>
        <v/>
      </c>
      <c r="C953" s="10" t="str">
        <f t="shared" si="185"/>
        <v/>
      </c>
      <c r="D953" s="14" t="str">
        <f t="shared" si="186"/>
        <v/>
      </c>
      <c r="E953" s="14" t="str">
        <f t="shared" si="178"/>
        <v/>
      </c>
      <c r="F953" s="14" t="str">
        <f t="shared" si="179"/>
        <v/>
      </c>
      <c r="G953" s="14" t="str">
        <f t="shared" si="180"/>
        <v/>
      </c>
      <c r="H953" s="14" t="str">
        <f t="shared" si="181"/>
        <v/>
      </c>
      <c r="I953" s="14" t="str">
        <f t="shared" si="182"/>
        <v/>
      </c>
      <c r="J953" s="2"/>
      <c r="K953" s="15"/>
      <c r="L953" s="24" t="str">
        <f t="shared" si="187"/>
        <v/>
      </c>
      <c r="M953" s="15" t="str">
        <f t="shared" si="183"/>
        <v/>
      </c>
      <c r="N953" s="24" t="str">
        <f t="shared" si="188"/>
        <v/>
      </c>
      <c r="O953" s="15" t="str">
        <f t="shared" si="189"/>
        <v/>
      </c>
    </row>
    <row r="954" spans="2:15" x14ac:dyDescent="0.3">
      <c r="B954" s="3" t="str">
        <f t="shared" si="184"/>
        <v/>
      </c>
      <c r="C954" s="10" t="str">
        <f t="shared" si="185"/>
        <v/>
      </c>
      <c r="D954" s="14" t="str">
        <f t="shared" si="186"/>
        <v/>
      </c>
      <c r="E954" s="14" t="str">
        <f t="shared" si="178"/>
        <v/>
      </c>
      <c r="F954" s="14" t="str">
        <f t="shared" si="179"/>
        <v/>
      </c>
      <c r="G954" s="14" t="str">
        <f t="shared" si="180"/>
        <v/>
      </c>
      <c r="H954" s="14" t="str">
        <f t="shared" si="181"/>
        <v/>
      </c>
      <c r="I954" s="14" t="str">
        <f t="shared" si="182"/>
        <v/>
      </c>
      <c r="J954" s="2"/>
      <c r="K954" s="15"/>
      <c r="L954" s="24" t="str">
        <f t="shared" si="187"/>
        <v/>
      </c>
      <c r="M954" s="15" t="str">
        <f t="shared" si="183"/>
        <v/>
      </c>
      <c r="N954" s="24" t="str">
        <f t="shared" si="188"/>
        <v/>
      </c>
      <c r="O954" s="15" t="str">
        <f t="shared" si="189"/>
        <v/>
      </c>
    </row>
    <row r="955" spans="2:15" x14ac:dyDescent="0.3">
      <c r="B955" s="3" t="str">
        <f t="shared" si="184"/>
        <v/>
      </c>
      <c r="C955" s="10" t="str">
        <f t="shared" si="185"/>
        <v/>
      </c>
      <c r="D955" s="14" t="str">
        <f t="shared" si="186"/>
        <v/>
      </c>
      <c r="E955" s="14" t="str">
        <f t="shared" si="178"/>
        <v/>
      </c>
      <c r="F955" s="14" t="str">
        <f t="shared" si="179"/>
        <v/>
      </c>
      <c r="G955" s="14" t="str">
        <f t="shared" si="180"/>
        <v/>
      </c>
      <c r="H955" s="14" t="str">
        <f t="shared" si="181"/>
        <v/>
      </c>
      <c r="I955" s="14" t="str">
        <f t="shared" si="182"/>
        <v/>
      </c>
      <c r="J955" s="2"/>
      <c r="K955" s="15"/>
      <c r="L955" s="24" t="str">
        <f t="shared" si="187"/>
        <v/>
      </c>
      <c r="M955" s="15" t="str">
        <f t="shared" si="183"/>
        <v/>
      </c>
      <c r="N955" s="24" t="str">
        <f t="shared" si="188"/>
        <v/>
      </c>
      <c r="O955" s="15" t="str">
        <f t="shared" si="189"/>
        <v/>
      </c>
    </row>
    <row r="956" spans="2:15" x14ac:dyDescent="0.3">
      <c r="B956" s="3" t="str">
        <f t="shared" si="184"/>
        <v/>
      </c>
      <c r="C956" s="10" t="str">
        <f t="shared" si="185"/>
        <v/>
      </c>
      <c r="D956" s="14" t="str">
        <f t="shared" si="186"/>
        <v/>
      </c>
      <c r="E956" s="14" t="str">
        <f t="shared" si="178"/>
        <v/>
      </c>
      <c r="F956" s="14" t="str">
        <f t="shared" si="179"/>
        <v/>
      </c>
      <c r="G956" s="14" t="str">
        <f t="shared" si="180"/>
        <v/>
      </c>
      <c r="H956" s="14" t="str">
        <f t="shared" si="181"/>
        <v/>
      </c>
      <c r="I956" s="14" t="str">
        <f t="shared" si="182"/>
        <v/>
      </c>
      <c r="J956" s="2"/>
      <c r="K956" s="15"/>
      <c r="L956" s="24" t="str">
        <f t="shared" si="187"/>
        <v/>
      </c>
      <c r="M956" s="15" t="str">
        <f t="shared" si="183"/>
        <v/>
      </c>
      <c r="N956" s="24" t="str">
        <f t="shared" si="188"/>
        <v/>
      </c>
      <c r="O956" s="15" t="str">
        <f t="shared" si="189"/>
        <v/>
      </c>
    </row>
    <row r="957" spans="2:15" x14ac:dyDescent="0.3">
      <c r="B957" s="3" t="str">
        <f t="shared" si="184"/>
        <v/>
      </c>
      <c r="C957" s="10" t="str">
        <f t="shared" si="185"/>
        <v/>
      </c>
      <c r="D957" s="14" t="str">
        <f t="shared" si="186"/>
        <v/>
      </c>
      <c r="E957" s="14" t="str">
        <f t="shared" si="178"/>
        <v/>
      </c>
      <c r="F957" s="14" t="str">
        <f t="shared" si="179"/>
        <v/>
      </c>
      <c r="G957" s="14" t="str">
        <f t="shared" si="180"/>
        <v/>
      </c>
      <c r="H957" s="14" t="str">
        <f t="shared" si="181"/>
        <v/>
      </c>
      <c r="I957" s="14" t="str">
        <f t="shared" si="182"/>
        <v/>
      </c>
      <c r="J957" s="2"/>
      <c r="K957" s="15"/>
      <c r="L957" s="24" t="str">
        <f t="shared" si="187"/>
        <v/>
      </c>
      <c r="M957" s="15" t="str">
        <f t="shared" si="183"/>
        <v/>
      </c>
      <c r="N957" s="24" t="str">
        <f t="shared" si="188"/>
        <v/>
      </c>
      <c r="O957" s="15" t="str">
        <f t="shared" si="189"/>
        <v/>
      </c>
    </row>
    <row r="958" spans="2:15" x14ac:dyDescent="0.3">
      <c r="B958" s="3" t="str">
        <f t="shared" si="184"/>
        <v/>
      </c>
      <c r="C958" s="10" t="str">
        <f t="shared" si="185"/>
        <v/>
      </c>
      <c r="D958" s="14" t="str">
        <f t="shared" si="186"/>
        <v/>
      </c>
      <c r="E958" s="14" t="str">
        <f t="shared" si="178"/>
        <v/>
      </c>
      <c r="F958" s="14" t="str">
        <f t="shared" si="179"/>
        <v/>
      </c>
      <c r="G958" s="14" t="str">
        <f t="shared" si="180"/>
        <v/>
      </c>
      <c r="H958" s="14" t="str">
        <f t="shared" si="181"/>
        <v/>
      </c>
      <c r="I958" s="14" t="str">
        <f t="shared" si="182"/>
        <v/>
      </c>
      <c r="J958" s="2"/>
      <c r="K958" s="15"/>
      <c r="L958" s="24" t="str">
        <f t="shared" si="187"/>
        <v/>
      </c>
      <c r="M958" s="15" t="str">
        <f t="shared" si="183"/>
        <v/>
      </c>
      <c r="N958" s="24" t="str">
        <f t="shared" si="188"/>
        <v/>
      </c>
      <c r="O958" s="15" t="str">
        <f t="shared" si="189"/>
        <v/>
      </c>
    </row>
    <row r="959" spans="2:15" x14ac:dyDescent="0.3">
      <c r="B959" s="3" t="str">
        <f t="shared" si="184"/>
        <v/>
      </c>
      <c r="C959" s="10" t="str">
        <f t="shared" si="185"/>
        <v/>
      </c>
      <c r="D959" s="14" t="str">
        <f t="shared" si="186"/>
        <v/>
      </c>
      <c r="E959" s="14" t="str">
        <f t="shared" si="178"/>
        <v/>
      </c>
      <c r="F959" s="14" t="str">
        <f t="shared" si="179"/>
        <v/>
      </c>
      <c r="G959" s="14" t="str">
        <f t="shared" si="180"/>
        <v/>
      </c>
      <c r="H959" s="14" t="str">
        <f t="shared" si="181"/>
        <v/>
      </c>
      <c r="I959" s="14" t="str">
        <f t="shared" si="182"/>
        <v/>
      </c>
      <c r="J959" s="2"/>
      <c r="K959" s="15"/>
      <c r="L959" s="24" t="str">
        <f t="shared" si="187"/>
        <v/>
      </c>
      <c r="M959" s="15" t="str">
        <f t="shared" si="183"/>
        <v/>
      </c>
      <c r="N959" s="24" t="str">
        <f t="shared" si="188"/>
        <v/>
      </c>
      <c r="O959" s="15" t="str">
        <f t="shared" si="189"/>
        <v/>
      </c>
    </row>
    <row r="960" spans="2:15" x14ac:dyDescent="0.3">
      <c r="B960" s="3" t="str">
        <f t="shared" si="184"/>
        <v/>
      </c>
      <c r="C960" s="10" t="str">
        <f t="shared" si="185"/>
        <v/>
      </c>
      <c r="D960" s="14" t="str">
        <f t="shared" si="186"/>
        <v/>
      </c>
      <c r="E960" s="14" t="str">
        <f t="shared" si="178"/>
        <v/>
      </c>
      <c r="F960" s="14" t="str">
        <f t="shared" si="179"/>
        <v/>
      </c>
      <c r="G960" s="14" t="str">
        <f t="shared" si="180"/>
        <v/>
      </c>
      <c r="H960" s="14" t="str">
        <f t="shared" si="181"/>
        <v/>
      </c>
      <c r="I960" s="14" t="str">
        <f t="shared" si="182"/>
        <v/>
      </c>
      <c r="J960" s="2"/>
      <c r="K960" s="15"/>
      <c r="L960" s="24" t="str">
        <f t="shared" si="187"/>
        <v/>
      </c>
      <c r="M960" s="15" t="str">
        <f t="shared" si="183"/>
        <v/>
      </c>
      <c r="N960" s="24" t="str">
        <f t="shared" si="188"/>
        <v/>
      </c>
      <c r="O960" s="15" t="str">
        <f t="shared" si="189"/>
        <v/>
      </c>
    </row>
    <row r="961" spans="2:15" x14ac:dyDescent="0.3">
      <c r="B961" s="3" t="str">
        <f t="shared" si="184"/>
        <v/>
      </c>
      <c r="C961" s="10" t="str">
        <f t="shared" si="185"/>
        <v/>
      </c>
      <c r="D961" s="14" t="str">
        <f t="shared" si="186"/>
        <v/>
      </c>
      <c r="E961" s="14" t="str">
        <f t="shared" si="178"/>
        <v/>
      </c>
      <c r="F961" s="14" t="str">
        <f t="shared" si="179"/>
        <v/>
      </c>
      <c r="G961" s="14" t="str">
        <f t="shared" si="180"/>
        <v/>
      </c>
      <c r="H961" s="14" t="str">
        <f t="shared" si="181"/>
        <v/>
      </c>
      <c r="I961" s="14" t="str">
        <f t="shared" si="182"/>
        <v/>
      </c>
      <c r="J961" s="2"/>
      <c r="K961" s="15"/>
      <c r="L961" s="24" t="str">
        <f t="shared" si="187"/>
        <v/>
      </c>
      <c r="M961" s="15" t="str">
        <f t="shared" si="183"/>
        <v/>
      </c>
      <c r="N961" s="24" t="str">
        <f t="shared" si="188"/>
        <v/>
      </c>
      <c r="O961" s="15" t="str">
        <f t="shared" si="189"/>
        <v/>
      </c>
    </row>
    <row r="962" spans="2:15" x14ac:dyDescent="0.3">
      <c r="B962" s="3" t="str">
        <f t="shared" si="184"/>
        <v/>
      </c>
      <c r="C962" s="10" t="str">
        <f t="shared" si="185"/>
        <v/>
      </c>
      <c r="D962" s="14" t="str">
        <f t="shared" si="186"/>
        <v/>
      </c>
      <c r="E962" s="14" t="str">
        <f t="shared" si="178"/>
        <v/>
      </c>
      <c r="F962" s="14" t="str">
        <f t="shared" si="179"/>
        <v/>
      </c>
      <c r="G962" s="14" t="str">
        <f t="shared" si="180"/>
        <v/>
      </c>
      <c r="H962" s="14" t="str">
        <f t="shared" si="181"/>
        <v/>
      </c>
      <c r="I962" s="14" t="str">
        <f t="shared" si="182"/>
        <v/>
      </c>
      <c r="J962" s="2"/>
      <c r="K962" s="15"/>
      <c r="L962" s="24" t="str">
        <f t="shared" si="187"/>
        <v/>
      </c>
      <c r="M962" s="15" t="str">
        <f t="shared" si="183"/>
        <v/>
      </c>
      <c r="N962" s="24" t="str">
        <f t="shared" si="188"/>
        <v/>
      </c>
      <c r="O962" s="15" t="str">
        <f t="shared" si="189"/>
        <v/>
      </c>
    </row>
    <row r="963" spans="2:15" x14ac:dyDescent="0.3">
      <c r="B963" s="3" t="str">
        <f t="shared" si="184"/>
        <v/>
      </c>
      <c r="C963" s="10" t="str">
        <f t="shared" si="185"/>
        <v/>
      </c>
      <c r="D963" s="14" t="str">
        <f t="shared" si="186"/>
        <v/>
      </c>
      <c r="E963" s="14" t="str">
        <f t="shared" si="178"/>
        <v/>
      </c>
      <c r="F963" s="14" t="str">
        <f t="shared" si="179"/>
        <v/>
      </c>
      <c r="G963" s="14" t="str">
        <f t="shared" si="180"/>
        <v/>
      </c>
      <c r="H963" s="14" t="str">
        <f t="shared" si="181"/>
        <v/>
      </c>
      <c r="I963" s="14" t="str">
        <f t="shared" si="182"/>
        <v/>
      </c>
      <c r="J963" s="2"/>
      <c r="K963" s="15"/>
      <c r="L963" s="24" t="str">
        <f t="shared" si="187"/>
        <v/>
      </c>
      <c r="M963" s="15" t="str">
        <f t="shared" si="183"/>
        <v/>
      </c>
      <c r="N963" s="24" t="str">
        <f t="shared" si="188"/>
        <v/>
      </c>
      <c r="O963" s="15" t="str">
        <f t="shared" si="189"/>
        <v/>
      </c>
    </row>
    <row r="964" spans="2:15" x14ac:dyDescent="0.3">
      <c r="B964" s="3" t="str">
        <f t="shared" si="184"/>
        <v/>
      </c>
      <c r="C964" s="10" t="str">
        <f t="shared" si="185"/>
        <v/>
      </c>
      <c r="D964" s="14" t="str">
        <f t="shared" si="186"/>
        <v/>
      </c>
      <c r="E964" s="14" t="str">
        <f t="shared" si="178"/>
        <v/>
      </c>
      <c r="F964" s="14" t="str">
        <f t="shared" si="179"/>
        <v/>
      </c>
      <c r="G964" s="14" t="str">
        <f t="shared" si="180"/>
        <v/>
      </c>
      <c r="H964" s="14" t="str">
        <f t="shared" si="181"/>
        <v/>
      </c>
      <c r="I964" s="14" t="str">
        <f t="shared" si="182"/>
        <v/>
      </c>
      <c r="J964" s="2"/>
      <c r="K964" s="15"/>
      <c r="L964" s="24" t="str">
        <f t="shared" si="187"/>
        <v/>
      </c>
      <c r="M964" s="15" t="str">
        <f t="shared" si="183"/>
        <v/>
      </c>
      <c r="N964" s="24" t="str">
        <f t="shared" si="188"/>
        <v/>
      </c>
      <c r="O964" s="15" t="str">
        <f t="shared" si="189"/>
        <v/>
      </c>
    </row>
    <row r="965" spans="2:15" x14ac:dyDescent="0.3">
      <c r="B965" s="3" t="str">
        <f t="shared" si="184"/>
        <v/>
      </c>
      <c r="C965" s="10" t="str">
        <f t="shared" si="185"/>
        <v/>
      </c>
      <c r="D965" s="14" t="str">
        <f t="shared" si="186"/>
        <v/>
      </c>
      <c r="E965" s="14" t="str">
        <f t="shared" si="178"/>
        <v/>
      </c>
      <c r="F965" s="14" t="str">
        <f t="shared" si="179"/>
        <v/>
      </c>
      <c r="G965" s="14" t="str">
        <f t="shared" si="180"/>
        <v/>
      </c>
      <c r="H965" s="14" t="str">
        <f t="shared" si="181"/>
        <v/>
      </c>
      <c r="I965" s="14" t="str">
        <f t="shared" si="182"/>
        <v/>
      </c>
      <c r="J965" s="2"/>
      <c r="K965" s="15"/>
      <c r="L965" s="24" t="str">
        <f t="shared" si="187"/>
        <v/>
      </c>
      <c r="M965" s="15" t="str">
        <f t="shared" si="183"/>
        <v/>
      </c>
      <c r="N965" s="24" t="str">
        <f t="shared" si="188"/>
        <v/>
      </c>
      <c r="O965" s="15" t="str">
        <f t="shared" si="189"/>
        <v/>
      </c>
    </row>
    <row r="966" spans="2:15" x14ac:dyDescent="0.3">
      <c r="B966" s="3" t="str">
        <f t="shared" si="184"/>
        <v/>
      </c>
      <c r="C966" s="10" t="str">
        <f t="shared" si="185"/>
        <v/>
      </c>
      <c r="D966" s="14" t="str">
        <f t="shared" si="186"/>
        <v/>
      </c>
      <c r="E966" s="14" t="str">
        <f t="shared" si="178"/>
        <v/>
      </c>
      <c r="F966" s="14" t="str">
        <f t="shared" si="179"/>
        <v/>
      </c>
      <c r="G966" s="14" t="str">
        <f t="shared" si="180"/>
        <v/>
      </c>
      <c r="H966" s="14" t="str">
        <f t="shared" si="181"/>
        <v/>
      </c>
      <c r="I966" s="14" t="str">
        <f t="shared" si="182"/>
        <v/>
      </c>
      <c r="J966" s="2"/>
      <c r="K966" s="15"/>
      <c r="L966" s="24" t="str">
        <f t="shared" si="187"/>
        <v/>
      </c>
      <c r="M966" s="15" t="str">
        <f t="shared" si="183"/>
        <v/>
      </c>
      <c r="N966" s="24" t="str">
        <f t="shared" si="188"/>
        <v/>
      </c>
      <c r="O966" s="15" t="str">
        <f t="shared" si="189"/>
        <v/>
      </c>
    </row>
    <row r="967" spans="2:15" x14ac:dyDescent="0.3">
      <c r="B967" s="3" t="str">
        <f t="shared" si="184"/>
        <v/>
      </c>
      <c r="C967" s="10" t="str">
        <f t="shared" si="185"/>
        <v/>
      </c>
      <c r="D967" s="14" t="str">
        <f t="shared" si="186"/>
        <v/>
      </c>
      <c r="E967" s="14" t="str">
        <f t="shared" si="178"/>
        <v/>
      </c>
      <c r="F967" s="14" t="str">
        <f t="shared" si="179"/>
        <v/>
      </c>
      <c r="G967" s="14" t="str">
        <f t="shared" si="180"/>
        <v/>
      </c>
      <c r="H967" s="14" t="str">
        <f t="shared" si="181"/>
        <v/>
      </c>
      <c r="I967" s="14" t="str">
        <f t="shared" si="182"/>
        <v/>
      </c>
      <c r="J967" s="2"/>
      <c r="K967" s="15"/>
      <c r="L967" s="24" t="str">
        <f t="shared" si="187"/>
        <v/>
      </c>
      <c r="M967" s="15" t="str">
        <f t="shared" si="183"/>
        <v/>
      </c>
      <c r="N967" s="24" t="str">
        <f t="shared" si="188"/>
        <v/>
      </c>
      <c r="O967" s="15" t="str">
        <f t="shared" si="189"/>
        <v/>
      </c>
    </row>
    <row r="968" spans="2:15" x14ac:dyDescent="0.3">
      <c r="B968" s="3" t="str">
        <f t="shared" si="184"/>
        <v/>
      </c>
      <c r="C968" s="10" t="str">
        <f t="shared" si="185"/>
        <v/>
      </c>
      <c r="D968" s="14" t="str">
        <f t="shared" si="186"/>
        <v/>
      </c>
      <c r="E968" s="14" t="str">
        <f t="shared" si="178"/>
        <v/>
      </c>
      <c r="F968" s="14" t="str">
        <f t="shared" si="179"/>
        <v/>
      </c>
      <c r="G968" s="14" t="str">
        <f t="shared" si="180"/>
        <v/>
      </c>
      <c r="H968" s="14" t="str">
        <f t="shared" si="181"/>
        <v/>
      </c>
      <c r="I968" s="14" t="str">
        <f t="shared" si="182"/>
        <v/>
      </c>
      <c r="J968" s="2"/>
      <c r="K968" s="15"/>
      <c r="L968" s="24" t="str">
        <f t="shared" si="187"/>
        <v/>
      </c>
      <c r="M968" s="15" t="str">
        <f t="shared" si="183"/>
        <v/>
      </c>
      <c r="N968" s="24" t="str">
        <f t="shared" si="188"/>
        <v/>
      </c>
      <c r="O968" s="15" t="str">
        <f t="shared" si="189"/>
        <v/>
      </c>
    </row>
    <row r="969" spans="2:15" x14ac:dyDescent="0.3">
      <c r="B969" s="3" t="str">
        <f t="shared" si="184"/>
        <v/>
      </c>
      <c r="C969" s="10" t="str">
        <f t="shared" si="185"/>
        <v/>
      </c>
      <c r="D969" s="14" t="str">
        <f t="shared" si="186"/>
        <v/>
      </c>
      <c r="E969" s="14" t="str">
        <f t="shared" si="178"/>
        <v/>
      </c>
      <c r="F969" s="14" t="str">
        <f t="shared" si="179"/>
        <v/>
      </c>
      <c r="G969" s="14" t="str">
        <f t="shared" si="180"/>
        <v/>
      </c>
      <c r="H969" s="14" t="str">
        <f t="shared" si="181"/>
        <v/>
      </c>
      <c r="I969" s="14" t="str">
        <f t="shared" si="182"/>
        <v/>
      </c>
      <c r="J969" s="2"/>
      <c r="K969" s="15"/>
      <c r="L969" s="24" t="str">
        <f t="shared" si="187"/>
        <v/>
      </c>
      <c r="M969" s="15" t="str">
        <f t="shared" si="183"/>
        <v/>
      </c>
      <c r="N969" s="24" t="str">
        <f t="shared" si="188"/>
        <v/>
      </c>
      <c r="O969" s="15" t="str">
        <f t="shared" si="189"/>
        <v/>
      </c>
    </row>
    <row r="970" spans="2:15" x14ac:dyDescent="0.3">
      <c r="B970" s="3" t="str">
        <f t="shared" si="184"/>
        <v/>
      </c>
      <c r="C970" s="10" t="str">
        <f t="shared" si="185"/>
        <v/>
      </c>
      <c r="D970" s="14" t="str">
        <f t="shared" si="186"/>
        <v/>
      </c>
      <c r="E970" s="14" t="str">
        <f t="shared" si="178"/>
        <v/>
      </c>
      <c r="F970" s="14" t="str">
        <f t="shared" si="179"/>
        <v/>
      </c>
      <c r="G970" s="14" t="str">
        <f t="shared" si="180"/>
        <v/>
      </c>
      <c r="H970" s="14" t="str">
        <f t="shared" si="181"/>
        <v/>
      </c>
      <c r="I970" s="14" t="str">
        <f t="shared" si="182"/>
        <v/>
      </c>
      <c r="J970" s="2"/>
      <c r="K970" s="15"/>
      <c r="L970" s="24" t="str">
        <f t="shared" si="187"/>
        <v/>
      </c>
      <c r="M970" s="15" t="str">
        <f t="shared" si="183"/>
        <v/>
      </c>
      <c r="N970" s="24" t="str">
        <f t="shared" si="188"/>
        <v/>
      </c>
      <c r="O970" s="15" t="str">
        <f t="shared" si="189"/>
        <v/>
      </c>
    </row>
    <row r="971" spans="2:15" x14ac:dyDescent="0.3">
      <c r="B971" s="3" t="str">
        <f t="shared" si="184"/>
        <v/>
      </c>
      <c r="C971" s="10" t="str">
        <f t="shared" si="185"/>
        <v/>
      </c>
      <c r="D971" s="14" t="str">
        <f t="shared" si="186"/>
        <v/>
      </c>
      <c r="E971" s="14" t="str">
        <f t="shared" si="178"/>
        <v/>
      </c>
      <c r="F971" s="14" t="str">
        <f t="shared" si="179"/>
        <v/>
      </c>
      <c r="G971" s="14" t="str">
        <f t="shared" si="180"/>
        <v/>
      </c>
      <c r="H971" s="14" t="str">
        <f t="shared" si="181"/>
        <v/>
      </c>
      <c r="I971" s="14" t="str">
        <f t="shared" si="182"/>
        <v/>
      </c>
      <c r="J971" s="2"/>
      <c r="K971" s="15"/>
      <c r="L971" s="24" t="str">
        <f t="shared" si="187"/>
        <v/>
      </c>
      <c r="M971" s="15" t="str">
        <f t="shared" si="183"/>
        <v/>
      </c>
      <c r="N971" s="24" t="str">
        <f t="shared" si="188"/>
        <v/>
      </c>
      <c r="O971" s="15" t="str">
        <f t="shared" si="189"/>
        <v/>
      </c>
    </row>
    <row r="972" spans="2:15" x14ac:dyDescent="0.3">
      <c r="B972" s="3" t="str">
        <f t="shared" si="184"/>
        <v/>
      </c>
      <c r="C972" s="10" t="str">
        <f t="shared" si="185"/>
        <v/>
      </c>
      <c r="D972" s="14" t="str">
        <f t="shared" si="186"/>
        <v/>
      </c>
      <c r="E972" s="14" t="str">
        <f t="shared" si="178"/>
        <v/>
      </c>
      <c r="F972" s="14" t="str">
        <f t="shared" si="179"/>
        <v/>
      </c>
      <c r="G972" s="14" t="str">
        <f t="shared" si="180"/>
        <v/>
      </c>
      <c r="H972" s="14" t="str">
        <f t="shared" si="181"/>
        <v/>
      </c>
      <c r="I972" s="14" t="str">
        <f t="shared" si="182"/>
        <v/>
      </c>
      <c r="J972" s="2"/>
      <c r="K972" s="15"/>
      <c r="L972" s="24" t="str">
        <f t="shared" si="187"/>
        <v/>
      </c>
      <c r="M972" s="15" t="str">
        <f t="shared" si="183"/>
        <v/>
      </c>
      <c r="N972" s="24" t="str">
        <f t="shared" si="188"/>
        <v/>
      </c>
      <c r="O972" s="15" t="str">
        <f t="shared" si="189"/>
        <v/>
      </c>
    </row>
    <row r="973" spans="2:15" x14ac:dyDescent="0.3">
      <c r="B973" s="3" t="str">
        <f t="shared" si="184"/>
        <v/>
      </c>
      <c r="C973" s="10" t="str">
        <f t="shared" si="185"/>
        <v/>
      </c>
      <c r="D973" s="14" t="str">
        <f t="shared" si="186"/>
        <v/>
      </c>
      <c r="E973" s="14" t="str">
        <f t="shared" si="178"/>
        <v/>
      </c>
      <c r="F973" s="14" t="str">
        <f t="shared" si="179"/>
        <v/>
      </c>
      <c r="G973" s="14" t="str">
        <f t="shared" si="180"/>
        <v/>
      </c>
      <c r="H973" s="14" t="str">
        <f t="shared" si="181"/>
        <v/>
      </c>
      <c r="I973" s="14" t="str">
        <f t="shared" si="182"/>
        <v/>
      </c>
      <c r="J973" s="2"/>
      <c r="K973" s="15"/>
      <c r="L973" s="24" t="str">
        <f t="shared" si="187"/>
        <v/>
      </c>
      <c r="M973" s="15" t="str">
        <f t="shared" si="183"/>
        <v/>
      </c>
      <c r="N973" s="24" t="str">
        <f t="shared" si="188"/>
        <v/>
      </c>
      <c r="O973" s="15" t="str">
        <f t="shared" si="189"/>
        <v/>
      </c>
    </row>
    <row r="974" spans="2:15" x14ac:dyDescent="0.3">
      <c r="B974" s="3" t="str">
        <f t="shared" si="184"/>
        <v/>
      </c>
      <c r="C974" s="10" t="str">
        <f t="shared" si="185"/>
        <v/>
      </c>
      <c r="D974" s="14" t="str">
        <f t="shared" si="186"/>
        <v/>
      </c>
      <c r="E974" s="14" t="str">
        <f t="shared" si="178"/>
        <v/>
      </c>
      <c r="F974" s="14" t="str">
        <f t="shared" si="179"/>
        <v/>
      </c>
      <c r="G974" s="14" t="str">
        <f t="shared" si="180"/>
        <v/>
      </c>
      <c r="H974" s="14" t="str">
        <f t="shared" si="181"/>
        <v/>
      </c>
      <c r="I974" s="14" t="str">
        <f t="shared" si="182"/>
        <v/>
      </c>
      <c r="J974" s="2"/>
      <c r="K974" s="15"/>
      <c r="L974" s="24" t="str">
        <f t="shared" si="187"/>
        <v/>
      </c>
      <c r="M974" s="15" t="str">
        <f t="shared" si="183"/>
        <v/>
      </c>
      <c r="N974" s="24" t="str">
        <f t="shared" si="188"/>
        <v/>
      </c>
      <c r="O974" s="15" t="str">
        <f t="shared" si="189"/>
        <v/>
      </c>
    </row>
    <row r="975" spans="2:15" x14ac:dyDescent="0.3">
      <c r="B975" s="3" t="str">
        <f t="shared" si="184"/>
        <v/>
      </c>
      <c r="C975" s="10" t="str">
        <f t="shared" si="185"/>
        <v/>
      </c>
      <c r="D975" s="14" t="str">
        <f t="shared" si="186"/>
        <v/>
      </c>
      <c r="E975" s="14" t="str">
        <f t="shared" si="178"/>
        <v/>
      </c>
      <c r="F975" s="14" t="str">
        <f t="shared" si="179"/>
        <v/>
      </c>
      <c r="G975" s="14" t="str">
        <f t="shared" si="180"/>
        <v/>
      </c>
      <c r="H975" s="14" t="str">
        <f t="shared" si="181"/>
        <v/>
      </c>
      <c r="I975" s="14" t="str">
        <f t="shared" si="182"/>
        <v/>
      </c>
      <c r="J975" s="2"/>
      <c r="K975" s="15"/>
      <c r="L975" s="24" t="str">
        <f t="shared" si="187"/>
        <v/>
      </c>
      <c r="M975" s="15" t="str">
        <f t="shared" si="183"/>
        <v/>
      </c>
      <c r="N975" s="24" t="str">
        <f t="shared" si="188"/>
        <v/>
      </c>
      <c r="O975" s="15" t="str">
        <f t="shared" si="189"/>
        <v/>
      </c>
    </row>
    <row r="976" spans="2:15" x14ac:dyDescent="0.3">
      <c r="B976" s="3" t="str">
        <f t="shared" si="184"/>
        <v/>
      </c>
      <c r="C976" s="10" t="str">
        <f t="shared" si="185"/>
        <v/>
      </c>
      <c r="D976" s="14" t="str">
        <f t="shared" si="186"/>
        <v/>
      </c>
      <c r="E976" s="14" t="str">
        <f t="shared" si="178"/>
        <v/>
      </c>
      <c r="F976" s="14" t="str">
        <f t="shared" si="179"/>
        <v/>
      </c>
      <c r="G976" s="14" t="str">
        <f t="shared" si="180"/>
        <v/>
      </c>
      <c r="H976" s="14" t="str">
        <f t="shared" si="181"/>
        <v/>
      </c>
      <c r="I976" s="14" t="str">
        <f t="shared" si="182"/>
        <v/>
      </c>
      <c r="J976" s="2"/>
      <c r="K976" s="15"/>
      <c r="L976" s="24" t="str">
        <f t="shared" si="187"/>
        <v/>
      </c>
      <c r="M976" s="15" t="str">
        <f t="shared" si="183"/>
        <v/>
      </c>
      <c r="N976" s="24" t="str">
        <f t="shared" si="188"/>
        <v/>
      </c>
      <c r="O976" s="15" t="str">
        <f t="shared" si="189"/>
        <v/>
      </c>
    </row>
    <row r="977" spans="2:15" x14ac:dyDescent="0.3">
      <c r="B977" s="3" t="str">
        <f t="shared" si="184"/>
        <v/>
      </c>
      <c r="C977" s="10" t="str">
        <f t="shared" si="185"/>
        <v/>
      </c>
      <c r="D977" s="14" t="str">
        <f t="shared" si="186"/>
        <v/>
      </c>
      <c r="E977" s="14" t="str">
        <f t="shared" si="178"/>
        <v/>
      </c>
      <c r="F977" s="14" t="str">
        <f t="shared" si="179"/>
        <v/>
      </c>
      <c r="G977" s="14" t="str">
        <f t="shared" si="180"/>
        <v/>
      </c>
      <c r="H977" s="14" t="str">
        <f t="shared" si="181"/>
        <v/>
      </c>
      <c r="I977" s="14" t="str">
        <f t="shared" si="182"/>
        <v/>
      </c>
      <c r="J977" s="2"/>
      <c r="K977" s="15"/>
      <c r="L977" s="24" t="str">
        <f t="shared" si="187"/>
        <v/>
      </c>
      <c r="M977" s="15" t="str">
        <f t="shared" si="183"/>
        <v/>
      </c>
      <c r="N977" s="24" t="str">
        <f t="shared" si="188"/>
        <v/>
      </c>
      <c r="O977" s="15" t="str">
        <f t="shared" si="189"/>
        <v/>
      </c>
    </row>
    <row r="978" spans="2:15" x14ac:dyDescent="0.3">
      <c r="B978" s="3" t="str">
        <f t="shared" si="184"/>
        <v/>
      </c>
      <c r="C978" s="10" t="str">
        <f t="shared" si="185"/>
        <v/>
      </c>
      <c r="D978" s="14" t="str">
        <f t="shared" si="186"/>
        <v/>
      </c>
      <c r="E978" s="14" t="str">
        <f t="shared" si="178"/>
        <v/>
      </c>
      <c r="F978" s="14" t="str">
        <f t="shared" si="179"/>
        <v/>
      </c>
      <c r="G978" s="14" t="str">
        <f t="shared" si="180"/>
        <v/>
      </c>
      <c r="H978" s="14" t="str">
        <f t="shared" si="181"/>
        <v/>
      </c>
      <c r="I978" s="14" t="str">
        <f t="shared" si="182"/>
        <v/>
      </c>
      <c r="J978" s="2"/>
      <c r="K978" s="15"/>
      <c r="L978" s="24" t="str">
        <f t="shared" si="187"/>
        <v/>
      </c>
      <c r="M978" s="15" t="str">
        <f t="shared" si="183"/>
        <v/>
      </c>
      <c r="N978" s="24" t="str">
        <f t="shared" si="188"/>
        <v/>
      </c>
      <c r="O978" s="15" t="str">
        <f t="shared" si="189"/>
        <v/>
      </c>
    </row>
    <row r="979" spans="2:15" x14ac:dyDescent="0.3">
      <c r="B979" s="3" t="str">
        <f t="shared" si="184"/>
        <v/>
      </c>
      <c r="C979" s="10" t="str">
        <f t="shared" si="185"/>
        <v/>
      </c>
      <c r="D979" s="14" t="str">
        <f t="shared" si="186"/>
        <v/>
      </c>
      <c r="E979" s="14" t="str">
        <f t="shared" si="178"/>
        <v/>
      </c>
      <c r="F979" s="14" t="str">
        <f t="shared" si="179"/>
        <v/>
      </c>
      <c r="G979" s="14" t="str">
        <f t="shared" si="180"/>
        <v/>
      </c>
      <c r="H979" s="14" t="str">
        <f t="shared" si="181"/>
        <v/>
      </c>
      <c r="I979" s="14" t="str">
        <f t="shared" si="182"/>
        <v/>
      </c>
      <c r="J979" s="2"/>
      <c r="K979" s="15"/>
      <c r="L979" s="24" t="str">
        <f t="shared" si="187"/>
        <v/>
      </c>
      <c r="M979" s="15" t="str">
        <f t="shared" si="183"/>
        <v/>
      </c>
      <c r="N979" s="24" t="str">
        <f t="shared" si="188"/>
        <v/>
      </c>
      <c r="O979" s="15" t="str">
        <f t="shared" si="189"/>
        <v/>
      </c>
    </row>
    <row r="980" spans="2:15" x14ac:dyDescent="0.3">
      <c r="B980" s="3" t="str">
        <f t="shared" si="184"/>
        <v/>
      </c>
      <c r="C980" s="10" t="str">
        <f t="shared" si="185"/>
        <v/>
      </c>
      <c r="D980" s="14" t="str">
        <f t="shared" si="186"/>
        <v/>
      </c>
      <c r="E980" s="14" t="str">
        <f t="shared" ref="E980:E991" si="190">IF(OR(B980="",B980&lt;=0,$D$10=0),"",H980-F980)</f>
        <v/>
      </c>
      <c r="F980" s="14" t="str">
        <f t="shared" ref="F980:F991" si="191">IF(OR(B980="",$D$10=0),"",D980*$D$12/12)</f>
        <v/>
      </c>
      <c r="G980" s="14" t="str">
        <f t="shared" ref="G980:G991" si="192">IF(B980&lt;&gt;"",$D$10*$D$14/12,"")</f>
        <v/>
      </c>
      <c r="H980" s="14" t="str">
        <f t="shared" ref="H980:H991" si="193">IF(OR(B980="",B980&lt;=0,$D$10=0),"",I980-G980)</f>
        <v/>
      </c>
      <c r="I980" s="14" t="str">
        <f t="shared" ref="I980:I991" si="194">IF(OR(B980="",B980&lt;=0,$D$10=0),"",$I$6)</f>
        <v/>
      </c>
      <c r="J980" s="2"/>
      <c r="K980" s="15"/>
      <c r="L980" s="24" t="str">
        <f t="shared" si="187"/>
        <v/>
      </c>
      <c r="M980" s="15" t="str">
        <f t="shared" ref="M980:M1001" si="195">IF(OR(B980="",B980&lt;=0,$D$10=0),"",N980/$I$9)</f>
        <v/>
      </c>
      <c r="N980" s="24" t="str">
        <f t="shared" si="188"/>
        <v/>
      </c>
      <c r="O980" s="15" t="str">
        <f t="shared" si="189"/>
        <v/>
      </c>
    </row>
    <row r="981" spans="2:15" x14ac:dyDescent="0.3">
      <c r="B981" s="3" t="str">
        <f t="shared" ref="B981:B995" si="196">IF($D$8&gt;=ROW()-19,ROW()-19,"")</f>
        <v/>
      </c>
      <c r="C981" s="10" t="str">
        <f t="shared" ref="C981:C995" si="197">IF(B981&lt;&gt;"",EDATE(C980,1),"")</f>
        <v/>
      </c>
      <c r="D981" s="14" t="str">
        <f t="shared" ref="D981:D995" si="198">IF(B981="","",IF(E980="","",D980-E980))</f>
        <v/>
      </c>
      <c r="E981" s="14" t="str">
        <f t="shared" si="190"/>
        <v/>
      </c>
      <c r="F981" s="14" t="str">
        <f t="shared" si="191"/>
        <v/>
      </c>
      <c r="G981" s="14" t="str">
        <f t="shared" si="192"/>
        <v/>
      </c>
      <c r="H981" s="14" t="str">
        <f t="shared" si="193"/>
        <v/>
      </c>
      <c r="I981" s="14" t="str">
        <f t="shared" si="194"/>
        <v/>
      </c>
      <c r="J981" s="2"/>
      <c r="K981" s="15"/>
      <c r="L981" s="24" t="str">
        <f t="shared" ref="L981:L1001" si="199">IF(OR(C981="",C981&lt;=0,$D$10=0),"",L980+E981)</f>
        <v/>
      </c>
      <c r="M981" s="15" t="str">
        <f t="shared" si="195"/>
        <v/>
      </c>
      <c r="N981" s="24" t="str">
        <f t="shared" ref="N981:N991" si="200">IF(OR(B981="",$D$10=0),"",N980+F981)</f>
        <v/>
      </c>
      <c r="O981" s="15" t="str">
        <f t="shared" ref="O981:O1001" si="201">IF(OR(B981="",$D$10=0),"",N981/(L981+N981))</f>
        <v/>
      </c>
    </row>
    <row r="982" spans="2:15" x14ac:dyDescent="0.3">
      <c r="B982" s="3" t="str">
        <f t="shared" si="196"/>
        <v/>
      </c>
      <c r="C982" s="10" t="str">
        <f t="shared" si="197"/>
        <v/>
      </c>
      <c r="D982" s="14" t="str">
        <f t="shared" si="198"/>
        <v/>
      </c>
      <c r="E982" s="14" t="str">
        <f t="shared" si="190"/>
        <v/>
      </c>
      <c r="F982" s="14" t="str">
        <f t="shared" si="191"/>
        <v/>
      </c>
      <c r="G982" s="14" t="str">
        <f t="shared" si="192"/>
        <v/>
      </c>
      <c r="H982" s="14" t="str">
        <f t="shared" si="193"/>
        <v/>
      </c>
      <c r="I982" s="14" t="str">
        <f t="shared" si="194"/>
        <v/>
      </c>
      <c r="J982" s="2"/>
      <c r="K982" s="15"/>
      <c r="L982" s="24" t="str">
        <f t="shared" si="199"/>
        <v/>
      </c>
      <c r="M982" s="15" t="str">
        <f t="shared" si="195"/>
        <v/>
      </c>
      <c r="N982" s="24" t="str">
        <f t="shared" si="200"/>
        <v/>
      </c>
      <c r="O982" s="15" t="str">
        <f t="shared" si="201"/>
        <v/>
      </c>
    </row>
    <row r="983" spans="2:15" x14ac:dyDescent="0.3">
      <c r="B983" s="3" t="str">
        <f t="shared" si="196"/>
        <v/>
      </c>
      <c r="C983" s="10" t="str">
        <f t="shared" si="197"/>
        <v/>
      </c>
      <c r="D983" s="14" t="str">
        <f t="shared" si="198"/>
        <v/>
      </c>
      <c r="E983" s="14" t="str">
        <f t="shared" si="190"/>
        <v/>
      </c>
      <c r="F983" s="14" t="str">
        <f t="shared" si="191"/>
        <v/>
      </c>
      <c r="G983" s="14" t="str">
        <f t="shared" si="192"/>
        <v/>
      </c>
      <c r="H983" s="14" t="str">
        <f t="shared" si="193"/>
        <v/>
      </c>
      <c r="I983" s="14" t="str">
        <f t="shared" si="194"/>
        <v/>
      </c>
      <c r="J983" s="2"/>
      <c r="K983" s="15"/>
      <c r="L983" s="24" t="str">
        <f t="shared" si="199"/>
        <v/>
      </c>
      <c r="M983" s="15" t="str">
        <f t="shared" si="195"/>
        <v/>
      </c>
      <c r="N983" s="24" t="str">
        <f t="shared" si="200"/>
        <v/>
      </c>
      <c r="O983" s="15" t="str">
        <f t="shared" si="201"/>
        <v/>
      </c>
    </row>
    <row r="984" spans="2:15" x14ac:dyDescent="0.3">
      <c r="B984" s="3" t="str">
        <f t="shared" si="196"/>
        <v/>
      </c>
      <c r="C984" s="10" t="str">
        <f t="shared" si="197"/>
        <v/>
      </c>
      <c r="D984" s="14" t="str">
        <f t="shared" si="198"/>
        <v/>
      </c>
      <c r="E984" s="14" t="str">
        <f t="shared" si="190"/>
        <v/>
      </c>
      <c r="F984" s="14" t="str">
        <f t="shared" si="191"/>
        <v/>
      </c>
      <c r="G984" s="14" t="str">
        <f t="shared" si="192"/>
        <v/>
      </c>
      <c r="H984" s="14" t="str">
        <f t="shared" si="193"/>
        <v/>
      </c>
      <c r="I984" s="14" t="str">
        <f t="shared" si="194"/>
        <v/>
      </c>
      <c r="J984" s="2"/>
      <c r="K984" s="15"/>
      <c r="L984" s="24" t="str">
        <f t="shared" si="199"/>
        <v/>
      </c>
      <c r="M984" s="15" t="str">
        <f t="shared" si="195"/>
        <v/>
      </c>
      <c r="N984" s="24" t="str">
        <f t="shared" si="200"/>
        <v/>
      </c>
      <c r="O984" s="15" t="str">
        <f t="shared" si="201"/>
        <v/>
      </c>
    </row>
    <row r="985" spans="2:15" x14ac:dyDescent="0.3">
      <c r="B985" s="3" t="str">
        <f t="shared" si="196"/>
        <v/>
      </c>
      <c r="C985" s="10" t="str">
        <f t="shared" si="197"/>
        <v/>
      </c>
      <c r="D985" s="14" t="str">
        <f t="shared" si="198"/>
        <v/>
      </c>
      <c r="E985" s="14" t="str">
        <f t="shared" si="190"/>
        <v/>
      </c>
      <c r="F985" s="14" t="str">
        <f t="shared" si="191"/>
        <v/>
      </c>
      <c r="G985" s="14" t="str">
        <f t="shared" si="192"/>
        <v/>
      </c>
      <c r="H985" s="14" t="str">
        <f t="shared" si="193"/>
        <v/>
      </c>
      <c r="I985" s="14" t="str">
        <f t="shared" si="194"/>
        <v/>
      </c>
      <c r="J985" s="2"/>
      <c r="K985" s="15"/>
      <c r="L985" s="24" t="str">
        <f t="shared" si="199"/>
        <v/>
      </c>
      <c r="M985" s="15" t="str">
        <f t="shared" si="195"/>
        <v/>
      </c>
      <c r="N985" s="24" t="str">
        <f t="shared" si="200"/>
        <v/>
      </c>
      <c r="O985" s="15" t="str">
        <f t="shared" si="201"/>
        <v/>
      </c>
    </row>
    <row r="986" spans="2:15" x14ac:dyDescent="0.3">
      <c r="B986" s="3" t="str">
        <f t="shared" si="196"/>
        <v/>
      </c>
      <c r="C986" s="10" t="str">
        <f t="shared" si="197"/>
        <v/>
      </c>
      <c r="D986" s="14" t="str">
        <f t="shared" si="198"/>
        <v/>
      </c>
      <c r="E986" s="14" t="str">
        <f t="shared" si="190"/>
        <v/>
      </c>
      <c r="F986" s="14" t="str">
        <f t="shared" si="191"/>
        <v/>
      </c>
      <c r="G986" s="14" t="str">
        <f t="shared" si="192"/>
        <v/>
      </c>
      <c r="H986" s="14" t="str">
        <f t="shared" si="193"/>
        <v/>
      </c>
      <c r="I986" s="14" t="str">
        <f t="shared" si="194"/>
        <v/>
      </c>
      <c r="J986" s="2"/>
      <c r="K986" s="15"/>
      <c r="L986" s="24" t="str">
        <f t="shared" si="199"/>
        <v/>
      </c>
      <c r="M986" s="15" t="str">
        <f t="shared" si="195"/>
        <v/>
      </c>
      <c r="N986" s="24" t="str">
        <f t="shared" si="200"/>
        <v/>
      </c>
      <c r="O986" s="15" t="str">
        <f t="shared" si="201"/>
        <v/>
      </c>
    </row>
    <row r="987" spans="2:15" x14ac:dyDescent="0.3">
      <c r="B987" s="3" t="str">
        <f t="shared" si="196"/>
        <v/>
      </c>
      <c r="C987" s="10" t="str">
        <f t="shared" si="197"/>
        <v/>
      </c>
      <c r="D987" s="14" t="str">
        <f t="shared" si="198"/>
        <v/>
      </c>
      <c r="E987" s="14" t="str">
        <f t="shared" si="190"/>
        <v/>
      </c>
      <c r="F987" s="14" t="str">
        <f t="shared" si="191"/>
        <v/>
      </c>
      <c r="G987" s="14" t="str">
        <f t="shared" si="192"/>
        <v/>
      </c>
      <c r="H987" s="14" t="str">
        <f t="shared" si="193"/>
        <v/>
      </c>
      <c r="I987" s="14" t="str">
        <f t="shared" si="194"/>
        <v/>
      </c>
      <c r="J987" s="2"/>
      <c r="K987" s="15"/>
      <c r="L987" s="24" t="str">
        <f t="shared" si="199"/>
        <v/>
      </c>
      <c r="M987" s="15" t="str">
        <f t="shared" si="195"/>
        <v/>
      </c>
      <c r="N987" s="24" t="str">
        <f t="shared" si="200"/>
        <v/>
      </c>
      <c r="O987" s="15" t="str">
        <f t="shared" si="201"/>
        <v/>
      </c>
    </row>
    <row r="988" spans="2:15" x14ac:dyDescent="0.3">
      <c r="B988" s="3" t="str">
        <f t="shared" si="196"/>
        <v/>
      </c>
      <c r="C988" s="10" t="str">
        <f t="shared" si="197"/>
        <v/>
      </c>
      <c r="D988" s="14" t="str">
        <f t="shared" si="198"/>
        <v/>
      </c>
      <c r="E988" s="14" t="str">
        <f t="shared" si="190"/>
        <v/>
      </c>
      <c r="F988" s="14" t="str">
        <f t="shared" si="191"/>
        <v/>
      </c>
      <c r="G988" s="14" t="str">
        <f t="shared" si="192"/>
        <v/>
      </c>
      <c r="H988" s="14" t="str">
        <f t="shared" si="193"/>
        <v/>
      </c>
      <c r="I988" s="14" t="str">
        <f t="shared" si="194"/>
        <v/>
      </c>
      <c r="J988" s="2"/>
      <c r="K988" s="15"/>
      <c r="L988" s="24" t="str">
        <f t="shared" si="199"/>
        <v/>
      </c>
      <c r="M988" s="15" t="str">
        <f t="shared" si="195"/>
        <v/>
      </c>
      <c r="N988" s="24" t="str">
        <f t="shared" si="200"/>
        <v/>
      </c>
      <c r="O988" s="15" t="str">
        <f t="shared" si="201"/>
        <v/>
      </c>
    </row>
    <row r="989" spans="2:15" x14ac:dyDescent="0.3">
      <c r="B989" s="3" t="str">
        <f t="shared" si="196"/>
        <v/>
      </c>
      <c r="C989" s="10" t="str">
        <f t="shared" si="197"/>
        <v/>
      </c>
      <c r="D989" s="14" t="str">
        <f t="shared" si="198"/>
        <v/>
      </c>
      <c r="E989" s="14" t="str">
        <f t="shared" si="190"/>
        <v/>
      </c>
      <c r="F989" s="14" t="str">
        <f t="shared" si="191"/>
        <v/>
      </c>
      <c r="G989" s="14" t="str">
        <f t="shared" si="192"/>
        <v/>
      </c>
      <c r="H989" s="14" t="str">
        <f t="shared" si="193"/>
        <v/>
      </c>
      <c r="I989" s="14" t="str">
        <f t="shared" si="194"/>
        <v/>
      </c>
      <c r="J989" s="2"/>
      <c r="K989" s="15"/>
      <c r="L989" s="24" t="str">
        <f t="shared" si="199"/>
        <v/>
      </c>
      <c r="M989" s="15" t="str">
        <f t="shared" si="195"/>
        <v/>
      </c>
      <c r="N989" s="24" t="str">
        <f t="shared" si="200"/>
        <v/>
      </c>
      <c r="O989" s="15" t="str">
        <f t="shared" si="201"/>
        <v/>
      </c>
    </row>
    <row r="990" spans="2:15" x14ac:dyDescent="0.3">
      <c r="B990" s="3" t="str">
        <f t="shared" si="196"/>
        <v/>
      </c>
      <c r="C990" s="10" t="str">
        <f t="shared" si="197"/>
        <v/>
      </c>
      <c r="D990" s="14" t="str">
        <f t="shared" si="198"/>
        <v/>
      </c>
      <c r="E990" s="14" t="str">
        <f t="shared" si="190"/>
        <v/>
      </c>
      <c r="F990" s="14" t="str">
        <f t="shared" si="191"/>
        <v/>
      </c>
      <c r="G990" s="14" t="str">
        <f t="shared" si="192"/>
        <v/>
      </c>
      <c r="H990" s="14" t="str">
        <f t="shared" si="193"/>
        <v/>
      </c>
      <c r="I990" s="14" t="str">
        <f t="shared" si="194"/>
        <v/>
      </c>
      <c r="J990" s="2"/>
      <c r="K990" s="15"/>
      <c r="L990" s="24" t="str">
        <f t="shared" si="199"/>
        <v/>
      </c>
      <c r="M990" s="15" t="str">
        <f t="shared" si="195"/>
        <v/>
      </c>
      <c r="N990" s="24" t="str">
        <f t="shared" si="200"/>
        <v/>
      </c>
      <c r="O990" s="15" t="str">
        <f t="shared" si="201"/>
        <v/>
      </c>
    </row>
    <row r="991" spans="2:15" x14ac:dyDescent="0.3">
      <c r="B991" s="3" t="str">
        <f t="shared" si="196"/>
        <v/>
      </c>
      <c r="C991" s="10" t="str">
        <f t="shared" si="197"/>
        <v/>
      </c>
      <c r="D991" s="14" t="str">
        <f t="shared" si="198"/>
        <v/>
      </c>
      <c r="E991" s="14" t="str">
        <f t="shared" si="190"/>
        <v/>
      </c>
      <c r="F991" s="14" t="str">
        <f t="shared" si="191"/>
        <v/>
      </c>
      <c r="G991" s="14" t="str">
        <f t="shared" si="192"/>
        <v/>
      </c>
      <c r="H991" s="14" t="str">
        <f t="shared" si="193"/>
        <v/>
      </c>
      <c r="I991" s="14" t="str">
        <f t="shared" si="194"/>
        <v/>
      </c>
      <c r="J991" s="2"/>
      <c r="K991" s="15"/>
      <c r="L991" s="24" t="str">
        <f t="shared" si="199"/>
        <v/>
      </c>
      <c r="M991" s="15" t="str">
        <f t="shared" si="195"/>
        <v/>
      </c>
      <c r="N991" s="24" t="str">
        <f t="shared" si="200"/>
        <v/>
      </c>
      <c r="O991" s="15" t="str">
        <f t="shared" si="201"/>
        <v/>
      </c>
    </row>
    <row r="992" spans="2:15" x14ac:dyDescent="0.3">
      <c r="B992" s="3" t="str">
        <f t="shared" si="196"/>
        <v/>
      </c>
      <c r="C992" s="10" t="str">
        <f t="shared" si="197"/>
        <v/>
      </c>
      <c r="D992" s="14" t="str">
        <f t="shared" si="198"/>
        <v/>
      </c>
      <c r="E992" s="14" t="str">
        <f>IF(OR(B992="",B992&lt;=0,$D$10=0),"",G992-#REF!)</f>
        <v/>
      </c>
      <c r="F992" s="14" t="str">
        <f>IF(OR(B992="",$D$10=0),"",#REF!+#REF!)</f>
        <v/>
      </c>
      <c r="G992" s="14" t="str">
        <f>IF(OR(B992="",B992&lt;=0,$D$10=0),"",H992-#REF!)</f>
        <v/>
      </c>
      <c r="H992" s="14" t="str">
        <f>IF(OR(B992="",B992&lt;=0,$D$10=0),"",$I$6)</f>
        <v/>
      </c>
      <c r="K992" s="14" t="str">
        <f t="shared" ref="K992:K1001" si="202">IF(OR(E992="",E992&lt;=0,$D$10=0),"",$I$6)</f>
        <v/>
      </c>
      <c r="L992" s="24" t="str">
        <f t="shared" si="199"/>
        <v/>
      </c>
      <c r="M992" s="15" t="str">
        <f t="shared" si="195"/>
        <v/>
      </c>
      <c r="O992" s="15" t="str">
        <f t="shared" si="201"/>
        <v/>
      </c>
    </row>
    <row r="993" spans="2:15" x14ac:dyDescent="0.3">
      <c r="B993" s="3" t="str">
        <f t="shared" si="196"/>
        <v/>
      </c>
      <c r="C993" s="10" t="str">
        <f t="shared" si="197"/>
        <v/>
      </c>
      <c r="D993" s="14" t="str">
        <f t="shared" si="198"/>
        <v/>
      </c>
      <c r="E993" s="14" t="str">
        <f>IF(OR(B993="",B993&lt;=0,$D$10=0),"",G993-#REF!)</f>
        <v/>
      </c>
      <c r="F993" s="14" t="str">
        <f>IF(OR(B993="",$D$10=0),"",F992+#REF!)</f>
        <v/>
      </c>
      <c r="G993" s="14" t="str">
        <f>IF(OR(B993="",B993&lt;=0,$D$10=0),"",H993-#REF!)</f>
        <v/>
      </c>
      <c r="H993" s="14" t="str">
        <f>IF(OR(B993="",B993&lt;=0,$D$10=0),"",$I$6)</f>
        <v/>
      </c>
      <c r="K993" s="14" t="str">
        <f t="shared" si="202"/>
        <v/>
      </c>
      <c r="L993" s="24" t="str">
        <f t="shared" si="199"/>
        <v/>
      </c>
      <c r="M993" s="15" t="str">
        <f t="shared" si="195"/>
        <v/>
      </c>
      <c r="O993" s="15" t="str">
        <f t="shared" si="201"/>
        <v/>
      </c>
    </row>
    <row r="994" spans="2:15" x14ac:dyDescent="0.3">
      <c r="B994" s="3" t="str">
        <f t="shared" si="196"/>
        <v/>
      </c>
      <c r="C994" s="10" t="str">
        <f t="shared" si="197"/>
        <v/>
      </c>
      <c r="D994" s="14" t="str">
        <f t="shared" si="198"/>
        <v/>
      </c>
      <c r="E994" s="14" t="str">
        <f>IF(OR(B994="",B994&lt;=0,$D$10=0),"",G994-#REF!)</f>
        <v/>
      </c>
      <c r="F994" s="14" t="str">
        <f>IF(OR(B994="",$D$10=0),"",F993+#REF!)</f>
        <v/>
      </c>
      <c r="G994" s="14" t="str">
        <f>IF(OR(B994="",B994&lt;=0,$D$10=0),"",H994-#REF!)</f>
        <v/>
      </c>
      <c r="H994" s="14" t="str">
        <f>IF(OR(B994="",B994&lt;=0,$D$10=0),"",$I$6)</f>
        <v/>
      </c>
      <c r="K994" s="14" t="str">
        <f t="shared" si="202"/>
        <v/>
      </c>
      <c r="L994" s="24" t="str">
        <f t="shared" si="199"/>
        <v/>
      </c>
      <c r="M994" s="15" t="str">
        <f t="shared" si="195"/>
        <v/>
      </c>
      <c r="O994" s="15" t="str">
        <f t="shared" si="201"/>
        <v/>
      </c>
    </row>
    <row r="995" spans="2:15" x14ac:dyDescent="0.3">
      <c r="B995" s="3" t="str">
        <f t="shared" si="196"/>
        <v/>
      </c>
      <c r="C995" s="10" t="str">
        <f t="shared" si="197"/>
        <v/>
      </c>
      <c r="D995" s="14" t="str">
        <f t="shared" si="198"/>
        <v/>
      </c>
      <c r="E995" s="14" t="str">
        <f>IF(OR(B995="",B995&lt;=0,$D$10=0),"",G995-#REF!)</f>
        <v/>
      </c>
      <c r="F995" s="14" t="str">
        <f>IF(OR(B995="",$D$10=0),"",F994+#REF!)</f>
        <v/>
      </c>
      <c r="G995" s="14" t="str">
        <f>IF(OR(B995="",B995&lt;=0,$D$10=0),"",H995-#REF!)</f>
        <v/>
      </c>
      <c r="H995" s="14" t="str">
        <f>IF(OR(B995="",B995&lt;=0,$D$10=0),"",$I$6)</f>
        <v/>
      </c>
      <c r="K995" s="14" t="str">
        <f t="shared" si="202"/>
        <v/>
      </c>
      <c r="L995" s="24" t="str">
        <f t="shared" si="199"/>
        <v/>
      </c>
      <c r="M995" s="15" t="str">
        <f t="shared" si="195"/>
        <v/>
      </c>
      <c r="O995" s="15" t="str">
        <f t="shared" si="201"/>
        <v/>
      </c>
    </row>
    <row r="996" spans="2:15" x14ac:dyDescent="0.3">
      <c r="D996" s="14"/>
      <c r="E996" s="14"/>
      <c r="F996" s="14"/>
      <c r="G996" s="14"/>
      <c r="H996" s="14"/>
      <c r="K996" s="14" t="str">
        <f t="shared" si="202"/>
        <v/>
      </c>
      <c r="L996" s="24" t="str">
        <f t="shared" si="199"/>
        <v/>
      </c>
      <c r="M996" s="15" t="str">
        <f t="shared" si="195"/>
        <v/>
      </c>
      <c r="O996" s="15" t="str">
        <f t="shared" si="201"/>
        <v/>
      </c>
    </row>
    <row r="997" spans="2:15" x14ac:dyDescent="0.3">
      <c r="D997" s="14"/>
      <c r="E997" s="14"/>
      <c r="F997" s="14"/>
      <c r="G997" s="14"/>
      <c r="H997" s="14"/>
      <c r="K997" s="14" t="str">
        <f t="shared" si="202"/>
        <v/>
      </c>
      <c r="L997" s="24" t="str">
        <f t="shared" si="199"/>
        <v/>
      </c>
      <c r="M997" s="15" t="str">
        <f t="shared" si="195"/>
        <v/>
      </c>
      <c r="O997" s="15" t="str">
        <f t="shared" si="201"/>
        <v/>
      </c>
    </row>
    <row r="998" spans="2:15" x14ac:dyDescent="0.3">
      <c r="D998" s="14"/>
      <c r="E998" s="14"/>
      <c r="F998" s="14"/>
      <c r="G998" s="14"/>
      <c r="H998" s="14"/>
      <c r="K998" s="14" t="str">
        <f t="shared" si="202"/>
        <v/>
      </c>
      <c r="L998" s="24" t="str">
        <f t="shared" si="199"/>
        <v/>
      </c>
      <c r="M998" s="15" t="str">
        <f t="shared" si="195"/>
        <v/>
      </c>
      <c r="O998" s="15" t="str">
        <f t="shared" si="201"/>
        <v/>
      </c>
    </row>
    <row r="999" spans="2:15" x14ac:dyDescent="0.3">
      <c r="D999" s="14"/>
      <c r="E999" s="14"/>
      <c r="F999" s="14"/>
      <c r="G999" s="14"/>
      <c r="H999" s="14"/>
      <c r="K999" s="14" t="str">
        <f t="shared" si="202"/>
        <v/>
      </c>
      <c r="L999" s="24" t="str">
        <f t="shared" si="199"/>
        <v/>
      </c>
      <c r="M999" s="15" t="str">
        <f t="shared" si="195"/>
        <v/>
      </c>
      <c r="O999" s="15" t="str">
        <f t="shared" si="201"/>
        <v/>
      </c>
    </row>
    <row r="1000" spans="2:15" x14ac:dyDescent="0.3">
      <c r="D1000" s="14"/>
      <c r="E1000" s="14"/>
      <c r="F1000" s="14"/>
      <c r="G1000" s="14"/>
      <c r="H1000" s="14"/>
      <c r="K1000" s="14" t="str">
        <f t="shared" si="202"/>
        <v/>
      </c>
      <c r="L1000" s="24" t="str">
        <f t="shared" si="199"/>
        <v/>
      </c>
      <c r="M1000" s="15" t="str">
        <f t="shared" si="195"/>
        <v/>
      </c>
      <c r="O1000" s="15" t="str">
        <f t="shared" si="201"/>
        <v/>
      </c>
    </row>
    <row r="1001" spans="2:15" x14ac:dyDescent="0.3">
      <c r="D1001" s="14"/>
      <c r="E1001" s="14"/>
      <c r="F1001" s="14"/>
      <c r="G1001" s="14"/>
      <c r="H1001" s="14"/>
      <c r="K1001" s="14" t="str">
        <f t="shared" si="202"/>
        <v/>
      </c>
      <c r="L1001" s="24" t="str">
        <f t="shared" si="199"/>
        <v/>
      </c>
      <c r="M1001" s="15" t="str">
        <f t="shared" si="195"/>
        <v/>
      </c>
      <c r="O1001" s="15" t="str">
        <f t="shared" si="201"/>
        <v/>
      </c>
    </row>
  </sheetData>
  <sheetProtection algorithmName="SHA-512" hashValue="eNG7etrvC33pwpPXjnlSD923PI1wwOvQDWsvCf/pBhTyqcKEGIVGaWzmKE8U09RYq9vkvoB1gKh2+3FyLB/X1Q==" saltValue="RHmMCLzGpD6oOPowR0jOrg==" spinCount="100000" sheet="1" objects="1" scenarios="1"/>
  <mergeCells count="12">
    <mergeCell ref="O16:O19"/>
    <mergeCell ref="A1:N1"/>
    <mergeCell ref="B16:B19"/>
    <mergeCell ref="C16:C19"/>
    <mergeCell ref="D16:D19"/>
    <mergeCell ref="E16:E19"/>
    <mergeCell ref="F16:F19"/>
    <mergeCell ref="G16:G19"/>
    <mergeCell ref="H16:H19"/>
    <mergeCell ref="I16:I19"/>
    <mergeCell ref="K16:L18"/>
    <mergeCell ref="M16:N18"/>
  </mergeCells>
  <conditionalFormatting sqref="B20:I20 K20:O20 C21:I991 K21:K991 N21:N991 B21:B995 L21:M1001 O21:O1001 C992:H995 J992:K1001 J1002:M1048576">
    <cfRule type="expression" dxfId="2" priority="10">
      <formula>IF(AND($B20&lt;&gt;"",$B20=dureepret),TRUE,FALSE)</formula>
    </cfRule>
    <cfRule type="expression" dxfId="1" priority="11">
      <formula>IF(MONTH($C20)=12,TRUE,FALSE)</formula>
    </cfRule>
    <cfRule type="expression" dxfId="0" priority="12">
      <formula>IF($B20&lt;&gt;"",TRUE,FALSE)</formula>
    </cfRule>
  </conditionalFormatting>
  <dataValidations count="5">
    <dataValidation type="list" allowBlank="1" showInputMessage="1" showErrorMessage="1" sqref="D6" xr:uid="{35593C0E-70FB-4A1C-A577-7ECEACE5D74E}">
      <formula1>"Janvier,Février,Mars,Avril,Mai,Juin,Juillet,Août,Septembre,Octobre,Novembre,Décembre"</formula1>
    </dataValidation>
    <dataValidation type="decimal" operator="greaterThan" allowBlank="1" showInputMessage="1" showErrorMessage="1" sqref="D10" xr:uid="{32BBC8A5-3D3C-483E-B86F-1677F8E3096E}">
      <formula1>0</formula1>
    </dataValidation>
    <dataValidation type="whole" allowBlank="1" showInputMessage="1" showErrorMessage="1" sqref="D8" xr:uid="{A36DD0E6-A856-4A4B-9FF8-696057A2C9EE}">
      <formula1>0</formula1>
      <formula2>600</formula2>
    </dataValidation>
    <dataValidation type="decimal" operator="greaterThanOrEqual" allowBlank="1" showInputMessage="1" showErrorMessage="1" sqref="D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D12" xr:uid="{4BE88C3F-153F-4571-9BEC-6A560E2257BB}">
      <formula1>0</formula1>
    </dataValidation>
    <dataValidation type="whole" allowBlank="1" showInputMessage="1" showErrorMessage="1" sqref="E6" xr:uid="{70493C18-873A-4C9A-9D29-53A4F763CEF7}">
      <formula1>1900</formula1>
      <formula2>2100</formula2>
    </dataValidation>
  </dataValidations>
  <hyperlinks>
    <hyperlink ref="A1" r:id="rId1" display="www.calculateurimmo.fr" xr:uid="{D82F3E2B-2751-464E-B17A-8D7A60F6C201}"/>
    <hyperlink ref="A1:F1" r:id="rId2" display="TABLEAU D'AMORTISSEMENT" xr:uid="{AE69C4CE-BF15-459B-9C65-9FE67E1F3039}"/>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AACEB-160D-47CB-9DBD-5A7D79D0DBFC}">
  <dimension ref="B1:Z123"/>
  <sheetViews>
    <sheetView zoomScale="80" zoomScaleNormal="80" workbookViewId="0"/>
  </sheetViews>
  <sheetFormatPr baseColWidth="10" defaultRowHeight="14.4" x14ac:dyDescent="0.3"/>
  <cols>
    <col min="1" max="1" width="5.6640625" style="1" customWidth="1"/>
    <col min="2" max="2" width="11.6640625" style="1" bestFit="1" customWidth="1"/>
    <col min="3" max="3" width="3.6640625" style="1" customWidth="1"/>
    <col min="4" max="4" width="11.5546875" style="1"/>
    <col min="5" max="5" width="9.88671875" style="1" customWidth="1"/>
    <col min="6" max="6" width="3.44140625" style="1" customWidth="1"/>
    <col min="7" max="7" width="5" style="1" customWidth="1"/>
    <col min="8" max="8" width="11.6640625" style="1" customWidth="1"/>
    <col min="9" max="9" width="15.77734375" style="1" customWidth="1"/>
    <col min="10" max="10" width="11.6640625" style="1" bestFit="1" customWidth="1"/>
    <col min="11" max="11" width="43.5546875" style="1" customWidth="1"/>
    <col min="12" max="12" width="11.6640625" style="1" bestFit="1" customWidth="1"/>
    <col min="13" max="13" width="11.77734375" style="1" bestFit="1" customWidth="1"/>
    <col min="14" max="14" width="2.21875" style="1" customWidth="1"/>
    <col min="15" max="15" width="2.5546875" style="1" customWidth="1"/>
    <col min="16" max="16384" width="11.5546875" style="1"/>
  </cols>
  <sheetData>
    <row r="1" spans="2:26" ht="73.8" customHeight="1" thickBot="1" x14ac:dyDescent="0.35">
      <c r="B1" s="61"/>
      <c r="C1" s="61"/>
      <c r="E1" s="61"/>
      <c r="F1" s="61"/>
      <c r="G1" s="73" t="s">
        <v>28</v>
      </c>
      <c r="H1" s="74"/>
      <c r="I1" s="74"/>
      <c r="J1" s="74"/>
      <c r="K1" s="74"/>
      <c r="L1" s="74"/>
      <c r="M1" s="74"/>
      <c r="N1" s="74"/>
      <c r="O1" s="74"/>
      <c r="P1" s="74"/>
      <c r="Q1" s="74"/>
      <c r="R1" s="74"/>
      <c r="S1" s="74"/>
      <c r="T1" s="74"/>
      <c r="U1" s="74"/>
      <c r="V1" s="74"/>
      <c r="W1" s="74"/>
      <c r="X1" s="74"/>
      <c r="Y1" s="74"/>
      <c r="Z1" s="75"/>
    </row>
    <row r="3" spans="2:26" x14ac:dyDescent="0.3">
      <c r="B3" s="27" t="s">
        <v>27</v>
      </c>
      <c r="C3" s="26"/>
      <c r="D3" s="26"/>
      <c r="E3" s="26"/>
      <c r="F3" s="26"/>
      <c r="G3" s="26"/>
      <c r="H3" s="27" t="s">
        <v>46</v>
      </c>
      <c r="I3" s="26"/>
      <c r="J3" s="26"/>
      <c r="K3" s="26"/>
      <c r="L3" s="26"/>
      <c r="M3" s="26"/>
      <c r="N3" s="26"/>
      <c r="O3" s="26"/>
      <c r="P3" s="26"/>
      <c r="Q3" s="26"/>
      <c r="R3" s="26"/>
    </row>
    <row r="4" spans="2:26" ht="15" thickBot="1" x14ac:dyDescent="0.35">
      <c r="B4" s="26"/>
      <c r="C4" s="26"/>
      <c r="D4" s="26"/>
      <c r="E4" s="26"/>
      <c r="F4" s="26"/>
      <c r="G4" s="28"/>
      <c r="H4" s="28"/>
      <c r="I4" s="28"/>
      <c r="J4" s="28"/>
      <c r="K4" s="28"/>
      <c r="L4" s="28"/>
      <c r="M4" s="28"/>
      <c r="N4" s="28"/>
      <c r="O4" s="26"/>
      <c r="P4" s="26"/>
      <c r="Q4" s="26"/>
      <c r="R4" s="26"/>
    </row>
    <row r="5" spans="2:26" ht="15" thickBot="1" x14ac:dyDescent="0.35">
      <c r="B5" s="29" t="s">
        <v>36</v>
      </c>
      <c r="C5" s="26"/>
      <c r="D5" s="26"/>
      <c r="E5" s="26"/>
      <c r="F5" s="30"/>
      <c r="G5" s="60">
        <v>1</v>
      </c>
      <c r="H5" s="49"/>
      <c r="I5" s="49"/>
      <c r="J5" s="49"/>
      <c r="K5" s="49"/>
      <c r="L5" s="49"/>
      <c r="M5" s="49"/>
      <c r="N5" s="52"/>
      <c r="O5" s="35"/>
      <c r="P5" s="36"/>
      <c r="Q5" s="36"/>
      <c r="R5" s="36"/>
      <c r="S5" s="37"/>
      <c r="T5" s="37"/>
      <c r="U5" s="37"/>
      <c r="V5" s="37"/>
      <c r="W5" s="37"/>
      <c r="X5" s="37"/>
      <c r="Y5" s="37"/>
      <c r="Z5" s="38"/>
    </row>
    <row r="6" spans="2:26" ht="15" thickBot="1" x14ac:dyDescent="0.35">
      <c r="B6" s="84" t="s">
        <v>37</v>
      </c>
      <c r="C6" s="85"/>
      <c r="D6" s="85"/>
      <c r="E6" s="86"/>
      <c r="F6" s="30"/>
      <c r="G6" s="49"/>
      <c r="H6" s="51" t="s">
        <v>35</v>
      </c>
      <c r="I6" s="49"/>
      <c r="J6" s="87">
        <v>1</v>
      </c>
      <c r="K6" s="49"/>
      <c r="L6" s="49"/>
      <c r="M6" s="49"/>
      <c r="N6" s="53"/>
      <c r="O6" s="39"/>
      <c r="P6" s="40" t="s">
        <v>14</v>
      </c>
      <c r="Q6" s="41"/>
      <c r="R6" s="41"/>
      <c r="S6" s="42"/>
      <c r="T6" s="42"/>
      <c r="U6" s="42"/>
      <c r="V6" s="42"/>
      <c r="W6" s="42"/>
      <c r="X6" s="42"/>
      <c r="Y6" s="42"/>
      <c r="Z6" s="43"/>
    </row>
    <row r="7" spans="2:26" x14ac:dyDescent="0.3">
      <c r="B7" s="26"/>
      <c r="C7" s="26"/>
      <c r="D7" s="26"/>
      <c r="E7" s="26"/>
      <c r="F7" s="30"/>
      <c r="G7" s="49"/>
      <c r="H7" s="49"/>
      <c r="I7" s="49"/>
      <c r="J7" s="49"/>
      <c r="K7" s="49"/>
      <c r="L7" s="49"/>
      <c r="M7" s="49"/>
      <c r="N7" s="54"/>
      <c r="O7" s="39"/>
      <c r="P7" s="41"/>
      <c r="Q7" s="41"/>
      <c r="R7" s="41"/>
      <c r="S7" s="42"/>
      <c r="T7" s="42"/>
      <c r="U7" s="42"/>
      <c r="V7" s="42"/>
      <c r="W7" s="42"/>
      <c r="X7" s="42"/>
      <c r="Y7" s="42"/>
      <c r="Z7" s="43"/>
    </row>
    <row r="8" spans="2:26" ht="15" thickBot="1" x14ac:dyDescent="0.35">
      <c r="B8" s="29" t="s">
        <v>38</v>
      </c>
      <c r="C8" s="26"/>
      <c r="D8" s="26"/>
      <c r="E8" s="26"/>
      <c r="F8" s="30"/>
      <c r="G8" s="49"/>
      <c r="H8" s="57" t="s">
        <v>29</v>
      </c>
      <c r="I8" s="57" t="s">
        <v>30</v>
      </c>
      <c r="J8" s="57" t="s">
        <v>31</v>
      </c>
      <c r="K8" s="57" t="s">
        <v>32</v>
      </c>
      <c r="L8" s="57" t="s">
        <v>33</v>
      </c>
      <c r="M8" s="57" t="s">
        <v>34</v>
      </c>
      <c r="N8" s="54"/>
      <c r="O8" s="44"/>
      <c r="P8" s="41" t="str">
        <f>IF(AND(J6&gt;0,J6&lt;='Tableau d''emprunt'!$D$8),IF(ISNUMBER(MATCH(J6+1,'Tableau d''emprunt'!$B$16:$B$1015,0)),"Au "&amp;DAY(H9)&amp;"/"&amp;MONTH(H9)&amp;"/"&amp;YEAR(H9)&amp;", le capital restant à rembourser s'élève à "&amp;TEXT(ROUND(INDEX('Tableau d''emprunt'!$D$16:$D$1015,MATCH(J6,'Tableau d''emprunt'!$B$16:$B$1015,0)+1),2),"# ##0,00")&amp;" € ("&amp;TEXT(ROUND(INDEX('Tableau d''emprunt'!$D$16:$D$1015,MATCH(J6,'Tableau d''emprunt'!$B$16:$B$1015,0)+1),2)-IFERROR(ROUND(INDEX('Tableau d''emprunt'!$D$16:$D$1015,MATCH(J6,'Tableau d''emprunt'!$B$16:$B$1015,0)+13),2),0),"# ##0,00")&amp;" € à moins d'un an, "&amp;TEXT(IFERROR(ROUND(INDEX('Tableau d''emprunt'!$D$16:$D$1015,MATCH(J6,'Tableau d''emprunt'!$B$16:$B$1015,0)+13),2),0)-IFERROR(ROUND(INDEX('Tableau d''emprunt'!$D$16:$D$1015,MATCH(J6,'Tableau d''emprunt'!$B$16:$B$1015,0)+61),2),0),"# ##0,00")&amp;" € entre 1 et 5 ans, "&amp;TEXT(IFERROR(ROUND(INDEX('Tableau d''emprunt'!$D$16:$D$1015,MATCH(J6,'Tableau d''emprunt'!$B$16:$B$1015,0)+61),2),0),"# ##0,00")&amp;" € à plus de 5 ans)","A cette date, il n'y a plus de capital à rembourser"),"")</f>
        <v>Au 31/1/2025, le capital restant à rembourser s'élève à 249 473,88 € (6 432,61 € à moins d'un an, 28 065,56 € entre 1 et 5 ans, 214 975,71 € à plus de 5 ans)</v>
      </c>
      <c r="Q8" s="42"/>
      <c r="R8" s="41"/>
      <c r="S8" s="41"/>
      <c r="T8" s="41"/>
      <c r="U8" s="41"/>
      <c r="V8" s="41"/>
      <c r="W8" s="41"/>
      <c r="X8" s="42"/>
      <c r="Y8" s="42"/>
      <c r="Z8" s="43"/>
    </row>
    <row r="9" spans="2:26" ht="15" thickBot="1" x14ac:dyDescent="0.35">
      <c r="B9" s="87">
        <v>1640000</v>
      </c>
      <c r="C9" s="26"/>
      <c r="D9" s="84" t="s">
        <v>39</v>
      </c>
      <c r="E9" s="86"/>
      <c r="F9" s="30"/>
      <c r="G9" s="49"/>
      <c r="H9" s="31">
        <f>IF(AND(J6&gt;0,J6&lt;='Tableau d''emprunt'!$D$8),EOMONTH(VLOOKUP(J6,'Tableau d''emprunt'!$B$16:$N$1015,2,0),0),"")</f>
        <v>45688</v>
      </c>
      <c r="I9" s="32" t="str">
        <f>IF(AND(J6&gt;0,J6&lt;='Tableau d''emprunt'!$D$8),"ECH_"&amp;J6&amp;"_"&amp;MONTH(H9)&amp;"_"&amp;YEAR(H9),"")</f>
        <v>ECH_1_1_2025</v>
      </c>
      <c r="J9" s="32">
        <f>IF(AND(J6&gt;0,J6&lt;='Tableau d''emprunt'!$D$8),$B$9,"")</f>
        <v>1640000</v>
      </c>
      <c r="K9" s="32" t="str">
        <f>IF(AND(J6&gt;0,J6&lt;='Tableau d''emprunt'!$D$8),$B$6&amp;" - ECH. N°"&amp;J6&amp;" DU "&amp;TEXT($H$9,"jj/mm/aaaa"),"")</f>
        <v>EMPRUNT CM (100K €) - ECH. N°1 DU 31/01/2025</v>
      </c>
      <c r="L9" s="33"/>
      <c r="M9" s="33">
        <f>IF(AND(J6&gt;0,J6&lt;='Tableau d''emprunt'!$D$8),VLOOKUP(J6,'Tableau d''emprunt'!$B$16:$N$1015,8,0),"")</f>
        <v>1307.3650198277753</v>
      </c>
      <c r="N9" s="54"/>
      <c r="O9" s="44"/>
      <c r="P9" s="41" t="str">
        <f>IF(AND(J6&gt;0,J6&lt;='Tableau d''emprunt'!$D$8),
   IF(ISNUMBER(MATCH(J6+1,'Tableau d''emprunt'!$B$16:$B$1015,0)),
      "Il reste également "&amp;TEXT(ROUND('Tableau d''emprunt'!$I$9-VLOOKUP(J6,'Tableau d''emprunt'!$B$16:$N$1015,13,0),2),"# ##0,00")&amp;" € d'intérêts ainsi que "&amp;TEXT(ROUND('Tableau d''emprunt'!$I$10-(VLOOKUP(J6,'Tableau d''emprunt'!$B$16:$N$1015,6,0)*J6),2),"# ##0,00")&amp;" € d'assurance à verser",
      "Il n'y a plus d'intérêts ni d'assurance à verser"
   ),
"")</f>
        <v>Il reste également 122 740,76 € d'intérêts ainsi que 18 687,50 € d'assurance à verser</v>
      </c>
      <c r="Q9" s="42"/>
      <c r="R9" s="41"/>
      <c r="S9" s="41"/>
      <c r="T9" s="41"/>
      <c r="U9" s="41"/>
      <c r="V9" s="41"/>
      <c r="W9" s="41"/>
      <c r="X9" s="42"/>
      <c r="Y9" s="42"/>
      <c r="Z9" s="43"/>
    </row>
    <row r="10" spans="2:26" x14ac:dyDescent="0.3">
      <c r="B10" s="26"/>
      <c r="C10" s="26"/>
      <c r="D10" s="26"/>
      <c r="E10" s="26"/>
      <c r="F10" s="30"/>
      <c r="G10" s="49"/>
      <c r="H10" s="31">
        <f>IF(AND(J6&gt;0,J6&lt;='Tableau d''emprunt'!$D$8),EOMONTH(VLOOKUP(J6,'Tableau d''emprunt'!$B$16:$N$1015,2,0),0),"")</f>
        <v>45688</v>
      </c>
      <c r="I10" s="32" t="str">
        <f>IF(AND(J6&gt;0,J6&lt;='Tableau d''emprunt'!$D$8),"ECH_"&amp;J6&amp;"_"&amp;MONTH(H9)&amp;"_"&amp;YEAR(H9),"")</f>
        <v>ECH_1_1_2025</v>
      </c>
      <c r="J10" s="34">
        <f>IF(AND(J6&gt;0,J6&lt;='Tableau d''emprunt'!$D$8),$B$12,"")</f>
        <v>1641000</v>
      </c>
      <c r="K10" s="32" t="str">
        <f>IF(AND(J6&gt;0,J6&lt;='Tableau d''emprunt'!$D$8),$B$6&amp;" - ECH. N°"&amp;J6&amp;" DU "&amp;TEXT($H$9,"jj/mm/aaaa"),"")</f>
        <v>EMPRUNT CM (100K €) - ECH. N°1 DU 31/01/2025</v>
      </c>
      <c r="L10" s="33">
        <f>IF(AND(J6&gt;0,J6&lt;='Tableau d''emprunt'!$D$8),VLOOKUP(J6,'Tableau d''emprunt'!$B$16:$N$1015,4,0),"")</f>
        <v>526.11501982777531</v>
      </c>
      <c r="M10" s="33"/>
      <c r="N10" s="54"/>
      <c r="O10" s="44"/>
      <c r="P10" s="41" t="str">
        <f>IF(AND(J6&gt;0,J6&lt;='Tableau d''emprunt'!$D$8),"À ce stade du prêt, "&amp;TEXT((('Tableau d''emprunt'!$D$10-ROUND(INDEX('Tableau d''emprunt'!$D$16:$D$1015,MATCH(J6,'Tableau d''emprunt'!$B$16:$B$1015,0)+1),2)))/'Tableau d''emprunt'!$D$10,"0,00%")&amp;" du capital a été remboursé et "&amp;TEXT(('Tableau d''emprunt'!$I$8-ROUND('Tableau d''emprunt'!$I$9-VLOOKUP(J6,'Tableau d''emprunt'!$B$16:$N$1015,13,0),2))/'Tableau d''emprunt'!$I$8,"0,00%")&amp;" des intérêts ont été versés","")</f>
        <v>À ce stade du prêt, 0,21% du capital a été remboursé et 13,69% des intérêts ont été versés</v>
      </c>
      <c r="Q10" s="42"/>
      <c r="R10" s="41"/>
      <c r="S10" s="41"/>
      <c r="T10" s="41"/>
      <c r="U10" s="41"/>
      <c r="V10" s="41"/>
      <c r="W10" s="41"/>
      <c r="X10" s="42"/>
      <c r="Y10" s="42"/>
      <c r="Z10" s="43"/>
    </row>
    <row r="11" spans="2:26" ht="15" thickBot="1" x14ac:dyDescent="0.35">
      <c r="B11" s="29" t="s">
        <v>40</v>
      </c>
      <c r="C11" s="26"/>
      <c r="D11" s="26"/>
      <c r="E11" s="26"/>
      <c r="F11" s="30"/>
      <c r="G11" s="49"/>
      <c r="H11" s="31">
        <f>IF(AND(J6&gt;0,J6&lt;='Tableau d''emprunt'!$D$8),EOMONTH(VLOOKUP(J6,'Tableau d''emprunt'!$B$16:$N$1015,2,0),0),"")</f>
        <v>45688</v>
      </c>
      <c r="I11" s="32" t="str">
        <f>IF(AND(J6&gt;0,J6&lt;='Tableau d''emprunt'!$D$8),"ECH_"&amp;J6&amp;"_"&amp;MONTH(H9)&amp;"_"&amp;YEAR(H9),"")</f>
        <v>ECH_1_1_2025</v>
      </c>
      <c r="J11" s="34">
        <f>IF(AND(J6&gt;0,J6&lt;='Tableau d''emprunt'!$D$8),$B$15,"")</f>
        <v>6610000</v>
      </c>
      <c r="K11" s="32" t="str">
        <f>IF(AND(J6&gt;0,J6&lt;='Tableau d''emprunt'!$D$8),$B$6&amp;" - ECH. N°"&amp;J6&amp;" DU "&amp;TEXT($H$9,"jj/mm/aaaa"),"")</f>
        <v>EMPRUNT CM (100K €) - ECH. N°1 DU 31/01/2025</v>
      </c>
      <c r="L11" s="33">
        <f>IF(AND(J6&gt;0,J6&lt;='Tableau d''emprunt'!$D$8),VLOOKUP(J6,'Tableau d''emprunt'!$B$16:$N$1015,5,0),"")</f>
        <v>718.75</v>
      </c>
      <c r="M11" s="33"/>
      <c r="N11" s="54"/>
      <c r="O11" s="44"/>
      <c r="P11" s="41" t="str">
        <f>IF(AND(J6&gt;0,J6&lt;='Tableau d''emprunt'!$D$8),
"Depuis l'origine du prêt ("&amp;
IF(INT(J6/12)&gt;0,
   INT(J6/12)&amp;" an"&amp;IF(INT(J6/12)&gt;1,"s ","")&amp;
   IF(MOD(J6,12)&gt;0,"et "&amp;MOD(J6,12)&amp;" mois",""),
   J6&amp;" mois"
)&amp;
"), "&amp;
ROUND(VLOOKUP(J6,'Tableau d''emprunt'!$B$16:$O$1015,14,0)*100,0)&amp;
" % des sommes versées (hors assurance) ont été consacrées aux intérêts plutôt qu'au remboursement du capital.",
"")</f>
        <v>Depuis l'origine du prêt (1 mois), 58 % des sommes versées (hors assurance) ont été consacrées aux intérêts plutôt qu'au remboursement du capital.</v>
      </c>
      <c r="Q11" s="42"/>
      <c r="R11" s="41"/>
      <c r="S11" s="41"/>
      <c r="T11" s="41"/>
      <c r="U11" s="41"/>
      <c r="V11" s="41"/>
      <c r="W11" s="41"/>
      <c r="X11" s="42"/>
      <c r="Y11" s="42"/>
      <c r="Z11" s="43"/>
    </row>
    <row r="12" spans="2:26" ht="15" thickBot="1" x14ac:dyDescent="0.35">
      <c r="B12" s="87">
        <v>1641000</v>
      </c>
      <c r="C12" s="26"/>
      <c r="D12" s="84" t="s">
        <v>37</v>
      </c>
      <c r="E12" s="86"/>
      <c r="F12" s="30"/>
      <c r="G12" s="49"/>
      <c r="H12" s="31">
        <f>IF(AND(J6&gt;0,J6&lt;='Tableau d''emprunt'!$D$8),EOMONTH(VLOOKUP(J6,'Tableau d''emprunt'!$B$16:$N$1015,2,0),0),"")</f>
        <v>45688</v>
      </c>
      <c r="I12" s="32" t="str">
        <f>IF(AND(J6&gt;0,J6&lt;='Tableau d''emprunt'!$D$8),"ECH_"&amp;J6&amp;"_"&amp;MONTH(H9)&amp;"_"&amp;YEAR(H9),"")</f>
        <v>ECH_1_1_2025</v>
      </c>
      <c r="J12" s="34">
        <f>IF(AND(J6&gt;0,J6&lt;='Tableau d''emprunt'!$D$8),$B$18,"")</f>
        <v>6160000</v>
      </c>
      <c r="K12" s="32" t="str">
        <f>IF(AND(J6&gt;0,J6&lt;='Tableau d''emprunt'!$D$8),$B$6&amp;" - ECH. N°"&amp;J6&amp;" DU "&amp;TEXT($H$9,"jj/mm/aaaa"),"")</f>
        <v>EMPRUNT CM (100K €) - ECH. N°1 DU 31/01/2025</v>
      </c>
      <c r="L12" s="33">
        <f>IF(AND(J6&gt;0,J6&lt;='Tableau d''emprunt'!$D$8),VLOOKUP(J6,'Tableau d''emprunt'!$B$16:$N$1015,6,0),"")</f>
        <v>62.5</v>
      </c>
      <c r="M12" s="33"/>
      <c r="N12" s="54"/>
      <c r="O12" s="44"/>
      <c r="P12" s="41" t="str">
        <f>IF(AND(J6&gt;0,J6&lt;='Tableau d''emprunt'!$D$8),
"Cela représente "&amp;TEXT(VLOOKUP(J6,'Tableau d''emprunt'!$B$16:$O$1015,13,0),"# ##0,00 €")&amp;
" d'intérêts sur les "&amp;TEXT(VLOOKUP(J6,'Tableau d''emprunt'!$B$16:$O$1015,13,0)+VLOOKUP(J6,'Tableau d''emprunt'!$B$16:$O$1015,11,0),"# ##0,00 €")&amp;
" versés (hors assurance).",
"")</f>
        <v>Cela représente 718,75 € d'intérêts sur les 1 244,87 € versés (hors assurance).</v>
      </c>
      <c r="Q12" s="42"/>
      <c r="R12" s="41"/>
      <c r="S12" s="41"/>
      <c r="T12" s="41"/>
      <c r="U12" s="41"/>
      <c r="V12" s="41"/>
      <c r="W12" s="41"/>
      <c r="X12" s="42"/>
      <c r="Y12" s="42"/>
      <c r="Z12" s="43"/>
    </row>
    <row r="13" spans="2:26" ht="15" thickBot="1" x14ac:dyDescent="0.35">
      <c r="B13" s="26"/>
      <c r="C13" s="26"/>
      <c r="D13" s="26"/>
      <c r="E13" s="26"/>
      <c r="F13" s="30"/>
      <c r="G13" s="50"/>
      <c r="H13" s="55"/>
      <c r="I13" s="55"/>
      <c r="J13" s="55"/>
      <c r="K13" s="55"/>
      <c r="L13" s="55"/>
      <c r="M13" s="55"/>
      <c r="N13" s="56"/>
      <c r="O13" s="45"/>
      <c r="P13" s="46"/>
      <c r="Q13" s="46"/>
      <c r="R13" s="46"/>
      <c r="S13" s="47"/>
      <c r="T13" s="47"/>
      <c r="U13" s="47"/>
      <c r="V13" s="47"/>
      <c r="W13" s="47"/>
      <c r="X13" s="47"/>
      <c r="Y13" s="47"/>
      <c r="Z13" s="48"/>
    </row>
    <row r="14" spans="2:26" ht="15" thickBot="1" x14ac:dyDescent="0.35">
      <c r="B14" s="29" t="s">
        <v>41</v>
      </c>
      <c r="C14" s="26"/>
      <c r="D14" s="26"/>
      <c r="E14" s="26"/>
      <c r="F14" s="26"/>
      <c r="G14" s="26"/>
      <c r="H14" s="26"/>
      <c r="I14" s="26"/>
      <c r="J14" s="26"/>
      <c r="K14" s="26"/>
      <c r="L14" s="26"/>
      <c r="M14" s="26"/>
      <c r="N14" s="26"/>
      <c r="O14" s="26"/>
      <c r="P14" s="26"/>
      <c r="Q14" s="26"/>
      <c r="R14" s="26"/>
    </row>
    <row r="15" spans="2:26" ht="15" thickBot="1" x14ac:dyDescent="0.35">
      <c r="B15" s="87">
        <v>6610000</v>
      </c>
      <c r="C15" s="26"/>
      <c r="D15" s="84" t="s">
        <v>42</v>
      </c>
      <c r="E15" s="86"/>
      <c r="F15" s="26"/>
      <c r="G15" s="60">
        <f>+G5+1</f>
        <v>2</v>
      </c>
      <c r="H15" s="58"/>
      <c r="I15" s="58"/>
      <c r="J15" s="58"/>
      <c r="K15" s="58"/>
      <c r="L15" s="58"/>
      <c r="M15" s="58"/>
      <c r="N15" s="52"/>
      <c r="O15" s="35"/>
      <c r="P15" s="36"/>
      <c r="Q15" s="36"/>
      <c r="R15" s="36"/>
      <c r="S15" s="37"/>
      <c r="T15" s="37"/>
      <c r="U15" s="37"/>
      <c r="V15" s="37"/>
      <c r="W15" s="37"/>
      <c r="X15" s="37"/>
      <c r="Y15" s="37"/>
      <c r="Z15" s="38"/>
    </row>
    <row r="16" spans="2:26" ht="15" thickBot="1" x14ac:dyDescent="0.35">
      <c r="B16" s="26"/>
      <c r="C16" s="26"/>
      <c r="D16" s="26"/>
      <c r="E16" s="26"/>
      <c r="F16" s="26"/>
      <c r="G16" s="59"/>
      <c r="H16" s="51" t="s">
        <v>35</v>
      </c>
      <c r="I16" s="49"/>
      <c r="J16" s="87">
        <f>J6+1</f>
        <v>2</v>
      </c>
      <c r="K16" s="49"/>
      <c r="L16" s="49"/>
      <c r="M16" s="49"/>
      <c r="N16" s="53"/>
      <c r="O16" s="39"/>
      <c r="P16" s="40" t="s">
        <v>14</v>
      </c>
      <c r="Q16" s="41"/>
      <c r="R16" s="41"/>
      <c r="S16" s="42"/>
      <c r="T16" s="42"/>
      <c r="U16" s="42"/>
      <c r="V16" s="42"/>
      <c r="W16" s="42"/>
      <c r="X16" s="42"/>
      <c r="Y16" s="42"/>
      <c r="Z16" s="43"/>
    </row>
    <row r="17" spans="2:26" ht="15" thickBot="1" x14ac:dyDescent="0.35">
      <c r="B17" s="29" t="s">
        <v>43</v>
      </c>
      <c r="C17" s="26"/>
      <c r="D17" s="26"/>
      <c r="E17" s="26"/>
      <c r="F17" s="26"/>
      <c r="G17" s="59"/>
      <c r="H17" s="49"/>
      <c r="I17" s="49"/>
      <c r="J17" s="49"/>
      <c r="K17" s="49"/>
      <c r="L17" s="49"/>
      <c r="M17" s="49"/>
      <c r="N17" s="54"/>
      <c r="O17" s="39"/>
      <c r="P17" s="41"/>
      <c r="Q17" s="41"/>
      <c r="R17" s="41"/>
      <c r="S17" s="42"/>
      <c r="T17" s="42"/>
      <c r="U17" s="42"/>
      <c r="V17" s="42"/>
      <c r="W17" s="42"/>
      <c r="X17" s="42"/>
      <c r="Y17" s="42"/>
      <c r="Z17" s="43"/>
    </row>
    <row r="18" spans="2:26" ht="15" thickBot="1" x14ac:dyDescent="0.35">
      <c r="B18" s="87">
        <v>6160000</v>
      </c>
      <c r="C18" s="26"/>
      <c r="D18" s="84" t="s">
        <v>44</v>
      </c>
      <c r="E18" s="86"/>
      <c r="F18" s="26"/>
      <c r="G18" s="59"/>
      <c r="H18" s="57" t="s">
        <v>29</v>
      </c>
      <c r="I18" s="57" t="s">
        <v>30</v>
      </c>
      <c r="J18" s="57" t="s">
        <v>31</v>
      </c>
      <c r="K18" s="57" t="s">
        <v>32</v>
      </c>
      <c r="L18" s="57" t="s">
        <v>33</v>
      </c>
      <c r="M18" s="57" t="s">
        <v>34</v>
      </c>
      <c r="N18" s="54"/>
      <c r="O18" s="44"/>
      <c r="P18" s="41" t="str">
        <f>IF(AND(J16&gt;0,J16&lt;='Tableau d''emprunt'!$D$8),IF(ISNUMBER(MATCH(J16+1,'Tableau d''emprunt'!$B$16:$B$1015,0)),"Au "&amp;DAY(H19)&amp;"/"&amp;MONTH(H19)&amp;"/"&amp;YEAR(H19)&amp;", le capital restant à rembourser s'élève à "&amp;TEXT(ROUND(INDEX('Tableau d''emprunt'!$D$16:$D$1015,MATCH(J16,'Tableau d''emprunt'!$B$16:$B$1015,0)+1),2),"# ##0,00")&amp;" € ("&amp;TEXT(ROUND(INDEX('Tableau d''emprunt'!$D$16:$D$1015,MATCH(J16,'Tableau d''emprunt'!$B$16:$B$1015,0)+1),2)-IFERROR(ROUND(INDEX('Tableau d''emprunt'!$D$16:$D$1015,MATCH(J16,'Tableau d''emprunt'!$B$16:$B$1015,0)+13),2),0),"# ##0,00")&amp;" € à moins d'un an, "&amp;TEXT(IFERROR(ROUND(INDEX('Tableau d''emprunt'!$D$16:$D$1015,MATCH(J16,'Tableau d''emprunt'!$B$16:$B$1015,0)+13),2),0)-IFERROR(ROUND(INDEX('Tableau d''emprunt'!$D$16:$D$1015,MATCH(J16,'Tableau d''emprunt'!$B$16:$B$1015,0)+61),2),0),"# ##0,00")&amp;" € entre 1 et 5 ans, "&amp;TEXT(IFERROR(ROUND(INDEX('Tableau d''emprunt'!$D$16:$D$1015,MATCH(J16,'Tableau d''emprunt'!$B$16:$B$1015,0)+61),2),0),"# ##0,00")&amp;" € à plus de 5 ans)","A cette date, il n'y a plus de capital à rembourser"),"")</f>
        <v>Au 28/2/2025, le capital restant à rembourser s'élève à 248 946,26 € (6 451,11 € à moins d'un an, 28 146,25 € entre 1 et 5 ans, 214 348,90 € à plus de 5 ans)</v>
      </c>
      <c r="Q18" s="42"/>
      <c r="R18" s="41"/>
      <c r="S18" s="41"/>
      <c r="T18" s="41"/>
      <c r="U18" s="41"/>
      <c r="V18" s="41"/>
      <c r="W18" s="41"/>
      <c r="X18" s="42"/>
      <c r="Y18" s="42"/>
      <c r="Z18" s="43"/>
    </row>
    <row r="19" spans="2:26" x14ac:dyDescent="0.3">
      <c r="B19" s="26"/>
      <c r="C19" s="26"/>
      <c r="D19" s="26"/>
      <c r="E19" s="26"/>
      <c r="F19" s="26"/>
      <c r="G19" s="59"/>
      <c r="H19" s="31">
        <f>IF(AND(J16&gt;0,J16&lt;='Tableau d''emprunt'!$D$8),EOMONTH(VLOOKUP(J16,'Tableau d''emprunt'!$B$16:$N$1015,2,0),0),"")</f>
        <v>45716</v>
      </c>
      <c r="I19" s="32" t="str">
        <f>IF(AND(J16&gt;0,J16&lt;='Tableau d''emprunt'!$D$8),"ECH_"&amp;J16&amp;"_"&amp;MONTH(H19)&amp;"_"&amp;YEAR(H19),"")</f>
        <v>ECH_2_2_2025</v>
      </c>
      <c r="J19" s="32">
        <f>IF(AND(J16&gt;0,J16&lt;='Tableau d''emprunt'!$D$8),$B$9,"")</f>
        <v>1640000</v>
      </c>
      <c r="K19" s="32" t="str">
        <f>IF(AND(J16&gt;0,J16&lt;='Tableau d''emprunt'!$D$8),$B$6&amp;" - ECH. N°"&amp;J16&amp;" DU "&amp;TEXT($H$9,"jj/mm/aaaa"),"")</f>
        <v>EMPRUNT CM (100K €) - ECH. N°2 DU 31/01/2025</v>
      </c>
      <c r="L19" s="33"/>
      <c r="M19" s="33">
        <f>IF(AND(J16&gt;0,J16&lt;='Tableau d''emprunt'!$D$8),VLOOKUP(J16,'Tableau d''emprunt'!$B$16:$N$1015,8,0),"")</f>
        <v>1307.3650198277753</v>
      </c>
      <c r="N19" s="54"/>
      <c r="O19" s="44"/>
      <c r="P19" s="41" t="str">
        <f>IF(AND(J16&gt;0,J16&lt;='Tableau d''emprunt'!$D$8),
   IF(ISNUMBER(MATCH(J16+1,'Tableau d''emprunt'!$B$16:$B$1015,0)),
      "Il reste également "&amp;TEXT(ROUND('Tableau d''emprunt'!$I$9-VLOOKUP(J16,'Tableau d''emprunt'!$B$16:$N$1015,13,0),2),"# ##0,00")&amp;" € d'intérêts ainsi que "&amp;TEXT(ROUND('Tableau d''emprunt'!$I$10-(VLOOKUP(J16,'Tableau d''emprunt'!$B$16:$N$1015,6,0)*J16),2),"# ##0,00")&amp;" € d'assurance à verser",
      "Il n'y a plus d'intérêts ni d'assurance à verser"
   ),
"")</f>
        <v>Il reste également 122 023,52 € d'intérêts ainsi que 18 625,00 € d'assurance à verser</v>
      </c>
      <c r="Q19" s="42"/>
      <c r="R19" s="41"/>
      <c r="S19" s="41"/>
      <c r="T19" s="41"/>
      <c r="U19" s="41"/>
      <c r="V19" s="41"/>
      <c r="W19" s="41"/>
      <c r="X19" s="42"/>
      <c r="Y19" s="42"/>
      <c r="Z19" s="43"/>
    </row>
    <row r="20" spans="2:26" x14ac:dyDescent="0.3">
      <c r="B20" s="26"/>
      <c r="C20" s="26"/>
      <c r="D20" s="26"/>
      <c r="E20" s="26"/>
      <c r="F20" s="26"/>
      <c r="G20" s="59"/>
      <c r="H20" s="31">
        <f>IF(AND(J16&gt;0,J16&lt;='Tableau d''emprunt'!$D$8),EOMONTH(VLOOKUP(J16,'Tableau d''emprunt'!$B$16:$N$1015,2,0),0),"")</f>
        <v>45716</v>
      </c>
      <c r="I20" s="32" t="str">
        <f>IF(AND(J16&gt;0,J16&lt;='Tableau d''emprunt'!$D$8),"ECH_"&amp;J16&amp;"_"&amp;MONTH(H19)&amp;"_"&amp;YEAR(H19),"")</f>
        <v>ECH_2_2_2025</v>
      </c>
      <c r="J20" s="34">
        <f>IF(AND(J16&gt;0,J16&lt;='Tableau d''emprunt'!$D$8),$B$12,"")</f>
        <v>1641000</v>
      </c>
      <c r="K20" s="32" t="str">
        <f>IF(AND(J16&gt;0,J16&lt;='Tableau d''emprunt'!$D$8),$B$6&amp;" - ECH. N°"&amp;J16&amp;" DU "&amp;TEXT($H$9,"jj/mm/aaaa"),"")</f>
        <v>EMPRUNT CM (100K €) - ECH. N°2 DU 31/01/2025</v>
      </c>
      <c r="L20" s="33">
        <f>IF(AND(J16&gt;0,J16&lt;='Tableau d''emprunt'!$D$8),VLOOKUP(J16,'Tableau d''emprunt'!$B$16:$N$1015,4,0),"")</f>
        <v>527.62760050978</v>
      </c>
      <c r="M20" s="33"/>
      <c r="N20" s="54"/>
      <c r="O20" s="44"/>
      <c r="P20" s="41" t="str">
        <f>IF(AND(J16&gt;0,J16&lt;='Tableau d''emprunt'!$D$8),"À ce stade du prêt, "&amp;TEXT((('Tableau d''emprunt'!$D$10-ROUND(INDEX('Tableau d''emprunt'!$D$16:$D$1015,MATCH(J16,'Tableau d''emprunt'!$B$16:$B$1015,0)+1),2)))/'Tableau d''emprunt'!$D$10,"0,00%")&amp;" du capital a été remboursé et "&amp;TEXT(('Tableau d''emprunt'!$I$8-ROUND('Tableau d''emprunt'!$I$9-VLOOKUP(J16,'Tableau d''emprunt'!$B$16:$N$1015,13,0),2))/'Tableau d''emprunt'!$I$8,"0,00%")&amp;" des intérêts ont été versés","")</f>
        <v>À ce stade du prêt, 0,42% du capital a été remboursé et 14,19% des intérêts ont été versés</v>
      </c>
      <c r="Q20" s="42"/>
      <c r="R20" s="41"/>
      <c r="S20" s="41"/>
      <c r="T20" s="41"/>
      <c r="U20" s="41"/>
      <c r="V20" s="41"/>
      <c r="W20" s="41"/>
      <c r="X20" s="42"/>
      <c r="Y20" s="42"/>
      <c r="Z20" s="43"/>
    </row>
    <row r="21" spans="2:26" x14ac:dyDescent="0.3">
      <c r="B21" s="26"/>
      <c r="C21" s="26"/>
      <c r="D21" s="26"/>
      <c r="E21" s="26"/>
      <c r="F21" s="26"/>
      <c r="G21" s="59"/>
      <c r="H21" s="31">
        <f>IF(AND(J16&gt;0,J16&lt;='Tableau d''emprunt'!$D$8),EOMONTH(VLOOKUP(J16,'Tableau d''emprunt'!$B$16:$N$1015,2,0),0),"")</f>
        <v>45716</v>
      </c>
      <c r="I21" s="32" t="str">
        <f>IF(AND(J16&gt;0,J16&lt;='Tableau d''emprunt'!$D$8),"ECH_"&amp;J16&amp;"_"&amp;MONTH(H19)&amp;"_"&amp;YEAR(H19),"")</f>
        <v>ECH_2_2_2025</v>
      </c>
      <c r="J21" s="34">
        <f>IF(AND(J16&gt;0,J16&lt;='Tableau d''emprunt'!$D$8),$B$15,"")</f>
        <v>6610000</v>
      </c>
      <c r="K21" s="32" t="str">
        <f>IF(AND(J16&gt;0,J16&lt;='Tableau d''emprunt'!$D$8),$B$6&amp;" - ECH. N°"&amp;J16&amp;" DU "&amp;TEXT($H$9,"jj/mm/aaaa"),"")</f>
        <v>EMPRUNT CM (100K €) - ECH. N°2 DU 31/01/2025</v>
      </c>
      <c r="L21" s="33">
        <f>IF(AND(J16&gt;0,J16&lt;='Tableau d''emprunt'!$D$8),VLOOKUP(J16,'Tableau d''emprunt'!$B$16:$N$1015,5,0),"")</f>
        <v>717.23741931799532</v>
      </c>
      <c r="M21" s="33"/>
      <c r="N21" s="54"/>
      <c r="O21" s="44"/>
      <c r="P21" s="41" t="str">
        <f>IF(AND(J16&gt;0,J16&lt;='Tableau d''emprunt'!$D$8),
"Depuis l'origine du prêt ("&amp;
IF(INT(J16/12)&gt;0,
   INT(J16/12)&amp;" an"&amp;IF(INT(J16/12)&gt;1,"s ","")&amp;
   IF(MOD(J16,12)&gt;0,"et "&amp;MOD(J16,12)&amp;" mois",""),
   J16&amp;" mois"
)&amp;
"), "&amp;
ROUND(VLOOKUP(J16,'Tableau d''emprunt'!$B$16:$O$1015,14,0)*100,0)&amp;
" % des sommes versées (hors assurance) ont été consacrées aux intérêts plutôt qu'au remboursement du capital.",
"")</f>
        <v>Depuis l'origine du prêt (2 mois), 58 % des sommes versées (hors assurance) ont été consacrées aux intérêts plutôt qu'au remboursement du capital.</v>
      </c>
      <c r="Q21" s="42"/>
      <c r="R21" s="41"/>
      <c r="S21" s="41"/>
      <c r="T21" s="41"/>
      <c r="U21" s="41"/>
      <c r="V21" s="41"/>
      <c r="W21" s="41"/>
      <c r="X21" s="42"/>
      <c r="Y21" s="42"/>
      <c r="Z21" s="43"/>
    </row>
    <row r="22" spans="2:26" x14ac:dyDescent="0.3">
      <c r="G22" s="59"/>
      <c r="H22" s="31">
        <f>IF(AND(J16&gt;0,J16&lt;='Tableau d''emprunt'!$D$8),EOMONTH(VLOOKUP(J16,'Tableau d''emprunt'!$B$16:$N$1015,2,0),0),"")</f>
        <v>45716</v>
      </c>
      <c r="I22" s="32" t="str">
        <f>IF(AND(J16&gt;0,J16&lt;='Tableau d''emprunt'!$D$8),"ECH_"&amp;J16&amp;"_"&amp;MONTH(H19)&amp;"_"&amp;YEAR(H19),"")</f>
        <v>ECH_2_2_2025</v>
      </c>
      <c r="J22" s="34">
        <f>IF(AND(J16&gt;0,J16&lt;='Tableau d''emprunt'!$D$8),$B$18,"")</f>
        <v>6160000</v>
      </c>
      <c r="K22" s="32" t="str">
        <f>IF(AND(J16&gt;0,J16&lt;='Tableau d''emprunt'!$D$8),$B$6&amp;" - ECH. N°"&amp;J16&amp;" DU "&amp;TEXT($H$9,"jj/mm/aaaa"),"")</f>
        <v>EMPRUNT CM (100K €) - ECH. N°2 DU 31/01/2025</v>
      </c>
      <c r="L22" s="33">
        <f>IF(AND(J16&gt;0,J16&lt;='Tableau d''emprunt'!$D$8),VLOOKUP(J16,'Tableau d''emprunt'!$B$16:$N$1015,6,0),"")</f>
        <v>62.5</v>
      </c>
      <c r="M22" s="33"/>
      <c r="N22" s="54"/>
      <c r="O22" s="44"/>
      <c r="P22" s="41" t="str">
        <f>IF(AND(J16&gt;0,J16&lt;='Tableau d''emprunt'!$D$8),
"Cela représente "&amp;TEXT(VLOOKUP(J16,'Tableau d''emprunt'!$B$16:$O$1015,13,0),"# ##0,00 €")&amp;
" d'intérêts sur les "&amp;TEXT(VLOOKUP(J16,'Tableau d''emprunt'!$B$16:$O$1015,13,0)+VLOOKUP(J16,'Tableau d''emprunt'!$B$16:$O$1015,11,0),"# ##0,00 €")&amp;
" versés (hors assurance).",
"")</f>
        <v>Cela représente 1 435,99 € d'intérêts sur les 2 489,73 € versés (hors assurance).</v>
      </c>
      <c r="Q22" s="42"/>
      <c r="R22" s="41"/>
      <c r="S22" s="41"/>
      <c r="T22" s="41"/>
      <c r="U22" s="41"/>
      <c r="V22" s="41"/>
      <c r="W22" s="41"/>
      <c r="X22" s="42"/>
      <c r="Y22" s="42"/>
      <c r="Z22" s="43"/>
    </row>
    <row r="23" spans="2:26" ht="15" thickBot="1" x14ac:dyDescent="0.35">
      <c r="G23" s="50"/>
      <c r="H23" s="55"/>
      <c r="I23" s="55"/>
      <c r="J23" s="55"/>
      <c r="K23" s="55"/>
      <c r="L23" s="55"/>
      <c r="M23" s="55"/>
      <c r="N23" s="56"/>
      <c r="O23" s="45"/>
      <c r="P23" s="46"/>
      <c r="Q23" s="46"/>
      <c r="R23" s="46"/>
      <c r="S23" s="47"/>
      <c r="T23" s="47"/>
      <c r="U23" s="47"/>
      <c r="V23" s="47"/>
      <c r="W23" s="47"/>
      <c r="X23" s="47"/>
      <c r="Y23" s="47"/>
      <c r="Z23" s="48"/>
    </row>
    <row r="24" spans="2:26" ht="15" thickBot="1" x14ac:dyDescent="0.35"/>
    <row r="25" spans="2:26" ht="15" thickBot="1" x14ac:dyDescent="0.35">
      <c r="G25" s="60">
        <f>+G15+1</f>
        <v>3</v>
      </c>
      <c r="H25" s="58"/>
      <c r="I25" s="58"/>
      <c r="J25" s="58"/>
      <c r="K25" s="58"/>
      <c r="L25" s="58"/>
      <c r="M25" s="58"/>
      <c r="N25" s="52"/>
      <c r="O25" s="35"/>
      <c r="P25" s="36"/>
      <c r="Q25" s="36"/>
      <c r="R25" s="36"/>
      <c r="S25" s="37"/>
      <c r="T25" s="37"/>
      <c r="U25" s="37"/>
      <c r="V25" s="37"/>
      <c r="W25" s="37"/>
      <c r="X25" s="37"/>
      <c r="Y25" s="37"/>
      <c r="Z25" s="38"/>
    </row>
    <row r="26" spans="2:26" ht="15" thickBot="1" x14ac:dyDescent="0.35">
      <c r="G26" s="59"/>
      <c r="H26" s="51" t="s">
        <v>35</v>
      </c>
      <c r="I26" s="49"/>
      <c r="J26" s="87">
        <f>J16+1</f>
        <v>3</v>
      </c>
      <c r="K26" s="49"/>
      <c r="L26" s="49"/>
      <c r="M26" s="49"/>
      <c r="N26" s="53"/>
      <c r="O26" s="39"/>
      <c r="P26" s="40" t="s">
        <v>14</v>
      </c>
      <c r="Q26" s="41"/>
      <c r="R26" s="41"/>
      <c r="S26" s="42"/>
      <c r="T26" s="42"/>
      <c r="U26" s="42"/>
      <c r="V26" s="42"/>
      <c r="W26" s="42"/>
      <c r="X26" s="42"/>
      <c r="Y26" s="42"/>
      <c r="Z26" s="43"/>
    </row>
    <row r="27" spans="2:26" x14ac:dyDescent="0.3">
      <c r="G27" s="59"/>
      <c r="H27" s="49"/>
      <c r="I27" s="49"/>
      <c r="J27" s="49"/>
      <c r="K27" s="49"/>
      <c r="L27" s="49"/>
      <c r="M27" s="49"/>
      <c r="N27" s="54"/>
      <c r="O27" s="39"/>
      <c r="P27" s="41"/>
      <c r="Q27" s="41"/>
      <c r="R27" s="41"/>
      <c r="S27" s="42"/>
      <c r="T27" s="42"/>
      <c r="U27" s="42"/>
      <c r="V27" s="42"/>
      <c r="W27" s="42"/>
      <c r="X27" s="42"/>
      <c r="Y27" s="42"/>
      <c r="Z27" s="43"/>
    </row>
    <row r="28" spans="2:26" x14ac:dyDescent="0.3">
      <c r="G28" s="59"/>
      <c r="H28" s="57" t="s">
        <v>29</v>
      </c>
      <c r="I28" s="57" t="s">
        <v>30</v>
      </c>
      <c r="J28" s="57" t="s">
        <v>31</v>
      </c>
      <c r="K28" s="57" t="s">
        <v>32</v>
      </c>
      <c r="L28" s="57" t="s">
        <v>33</v>
      </c>
      <c r="M28" s="57" t="s">
        <v>34</v>
      </c>
      <c r="N28" s="54"/>
      <c r="O28" s="44"/>
      <c r="P28" s="41" t="str">
        <f>IF(AND(J26&gt;0,J26&lt;='Tableau d''emprunt'!$D$8),IF(ISNUMBER(MATCH(J26+1,'Tableau d''emprunt'!$B$16:$B$1015,0)),"Au "&amp;DAY(H29)&amp;"/"&amp;MONTH(H29)&amp;"/"&amp;YEAR(H29)&amp;", le capital restant à rembourser s'élève à "&amp;TEXT(ROUND(INDEX('Tableau d''emprunt'!$D$16:$D$1015,MATCH(J26,'Tableau d''emprunt'!$B$16:$B$1015,0)+1),2),"# ##0,00")&amp;" € ("&amp;TEXT(ROUND(INDEX('Tableau d''emprunt'!$D$16:$D$1015,MATCH(J26,'Tableau d''emprunt'!$B$16:$B$1015,0)+1),2)-IFERROR(ROUND(INDEX('Tableau d''emprunt'!$D$16:$D$1015,MATCH(J26,'Tableau d''emprunt'!$B$16:$B$1015,0)+13),2),0),"# ##0,00")&amp;" € à moins d'un an, "&amp;TEXT(IFERROR(ROUND(INDEX('Tableau d''emprunt'!$D$16:$D$1015,MATCH(J26,'Tableau d''emprunt'!$B$16:$B$1015,0)+13),2),0)-IFERROR(ROUND(INDEX('Tableau d''emprunt'!$D$16:$D$1015,MATCH(J26,'Tableau d''emprunt'!$B$16:$B$1015,0)+61),2),0),"# ##0,00")&amp;" € entre 1 et 5 ans, "&amp;TEXT(IFERROR(ROUND(INDEX('Tableau d''emprunt'!$D$16:$D$1015,MATCH(J26,'Tableau d''emprunt'!$B$16:$B$1015,0)+61),2),0),"# ##0,00")&amp;" € à plus de 5 ans)","A cette date, il n'y a plus de capital à rembourser"),"")</f>
        <v>Au 31/3/2025, le capital restant à rembourser s'élève à 248 417,11 € (6 469,65 € à moins d'un an, 28 227,17 € entre 1 et 5 ans, 213 720,29 € à plus de 5 ans)</v>
      </c>
      <c r="Q28" s="42"/>
      <c r="R28" s="41"/>
      <c r="S28" s="41"/>
      <c r="T28" s="41"/>
      <c r="U28" s="41"/>
      <c r="V28" s="41"/>
      <c r="W28" s="41"/>
      <c r="X28" s="42"/>
      <c r="Y28" s="42"/>
      <c r="Z28" s="43"/>
    </row>
    <row r="29" spans="2:26" x14ac:dyDescent="0.3">
      <c r="G29" s="59"/>
      <c r="H29" s="31">
        <f>IF(AND(J26&gt;0,J26&lt;='Tableau d''emprunt'!$D$8),EOMONTH(VLOOKUP(J26,'Tableau d''emprunt'!$B$16:$N$1015,2,0),0),"")</f>
        <v>45747</v>
      </c>
      <c r="I29" s="32" t="str">
        <f>IF(AND(J26&gt;0,J26&lt;='Tableau d''emprunt'!$D$8),"ECH_"&amp;J26&amp;"_"&amp;MONTH(H29)&amp;"_"&amp;YEAR(H29),"")</f>
        <v>ECH_3_3_2025</v>
      </c>
      <c r="J29" s="32">
        <f>IF(AND(J26&gt;0,J26&lt;='Tableau d''emprunt'!$D$8),$B$9,"")</f>
        <v>1640000</v>
      </c>
      <c r="K29" s="32" t="str">
        <f>IF(AND(J26&gt;0,J26&lt;='Tableau d''emprunt'!$D$8),$B$6&amp;" - ECH. N°"&amp;J26&amp;" DU "&amp;TEXT($H$9,"jj/mm/aaaa"),"")</f>
        <v>EMPRUNT CM (100K €) - ECH. N°3 DU 31/01/2025</v>
      </c>
      <c r="L29" s="33"/>
      <c r="M29" s="33">
        <f>IF(AND(J26&gt;0,J26&lt;='Tableau d''emprunt'!$D$8),VLOOKUP(J26,'Tableau d''emprunt'!$B$16:$N$1015,8,0),"")</f>
        <v>1307.3650198277753</v>
      </c>
      <c r="N29" s="54"/>
      <c r="O29" s="44"/>
      <c r="P29" s="41" t="str">
        <f>IF(AND(J26&gt;0,J26&lt;='Tableau d''emprunt'!$D$8),
   IF(ISNUMBER(MATCH(J26+1,'Tableau d''emprunt'!$B$16:$B$1015,0)),
      "Il reste également "&amp;TEXT(ROUND('Tableau d''emprunt'!$I$9-VLOOKUP(J26,'Tableau d''emprunt'!$B$16:$N$1015,13,0),2),"# ##0,00")&amp;" € d'intérêts ainsi que "&amp;TEXT(ROUND('Tableau d''emprunt'!$I$10-(VLOOKUP(J26,'Tableau d''emprunt'!$B$16:$N$1015,6,0)*J26),2),"# ##0,00")&amp;" € d'assurance à verser",
      "Il n'y a plus d'intérêts ni d'assurance à verser"
   ),
"")</f>
        <v>Il reste également 121 307,80 € d'intérêts ainsi que 18 562,50 € d'assurance à verser</v>
      </c>
      <c r="Q29" s="42"/>
      <c r="R29" s="41"/>
      <c r="S29" s="41"/>
      <c r="T29" s="41"/>
      <c r="U29" s="41"/>
      <c r="V29" s="41"/>
      <c r="W29" s="41"/>
      <c r="X29" s="42"/>
      <c r="Y29" s="42"/>
      <c r="Z29" s="43"/>
    </row>
    <row r="30" spans="2:26" x14ac:dyDescent="0.3">
      <c r="G30" s="59"/>
      <c r="H30" s="31">
        <f>IF(AND(J26&gt;0,J26&lt;='Tableau d''emprunt'!$D$8),EOMONTH(VLOOKUP(J26,'Tableau d''emprunt'!$B$16:$N$1015,2,0),0),"")</f>
        <v>45747</v>
      </c>
      <c r="I30" s="32" t="str">
        <f>IF(AND(J26&gt;0,J26&lt;='Tableau d''emprunt'!$D$8),"ECH_"&amp;J26&amp;"_"&amp;MONTH(H29)&amp;"_"&amp;YEAR(H29),"")</f>
        <v>ECH_3_3_2025</v>
      </c>
      <c r="J30" s="34">
        <f>IF(AND(J26&gt;0,J26&lt;='Tableau d''emprunt'!$D$8),$B$12,"")</f>
        <v>1641000</v>
      </c>
      <c r="K30" s="32" t="str">
        <f>IF(AND(J26&gt;0,J26&lt;='Tableau d''emprunt'!$D$8),$B$6&amp;" - ECH. N°"&amp;J26&amp;" DU "&amp;TEXT($H$9,"jj/mm/aaaa"),"")</f>
        <v>EMPRUNT CM (100K €) - ECH. N°3 DU 31/01/2025</v>
      </c>
      <c r="L30" s="33">
        <f>IF(AND(J26&gt;0,J26&lt;='Tableau d''emprunt'!$D$8),VLOOKUP(J26,'Tableau d''emprunt'!$B$16:$N$1015,4,0),"")</f>
        <v>529.14452986124581</v>
      </c>
      <c r="M30" s="33"/>
      <c r="N30" s="54"/>
      <c r="O30" s="44"/>
      <c r="P30" s="41" t="str">
        <f>IF(AND(J26&gt;0,J26&lt;='Tableau d''emprunt'!$D$8),"À ce stade du prêt, "&amp;TEXT((('Tableau d''emprunt'!$D$10-ROUND(INDEX('Tableau d''emprunt'!$D$16:$D$1015,MATCH(J26,'Tableau d''emprunt'!$B$16:$B$1015,0)+1),2)))/'Tableau d''emprunt'!$D$10,"0,00%")&amp;" du capital a été remboursé et "&amp;TEXT(('Tableau d''emprunt'!$I$8-ROUND('Tableau d''emprunt'!$I$9-VLOOKUP(J26,'Tableau d''emprunt'!$B$16:$N$1015,13,0),2))/'Tableau d''emprunt'!$I$8,"0,00%")&amp;" des intérêts ont été versés","")</f>
        <v>À ce stade du prêt, 0,63% du capital a été remboursé et 14,70% des intérêts ont été versés</v>
      </c>
      <c r="Q30" s="42"/>
      <c r="R30" s="41"/>
      <c r="S30" s="41"/>
      <c r="T30" s="41"/>
      <c r="U30" s="41"/>
      <c r="V30" s="41"/>
      <c r="W30" s="41"/>
      <c r="X30" s="42"/>
      <c r="Y30" s="42"/>
      <c r="Z30" s="43"/>
    </row>
    <row r="31" spans="2:26" x14ac:dyDescent="0.3">
      <c r="G31" s="59"/>
      <c r="H31" s="31">
        <f>IF(AND(J26&gt;0,J26&lt;='Tableau d''emprunt'!$D$8),EOMONTH(VLOOKUP(J26,'Tableau d''emprunt'!$B$16:$N$1015,2,0),0),"")</f>
        <v>45747</v>
      </c>
      <c r="I31" s="32" t="str">
        <f>IF(AND(J26&gt;0,J26&lt;='Tableau d''emprunt'!$D$8),"ECH_"&amp;J26&amp;"_"&amp;MONTH(H29)&amp;"_"&amp;YEAR(H29),"")</f>
        <v>ECH_3_3_2025</v>
      </c>
      <c r="J31" s="34">
        <f>IF(AND(J26&gt;0,J26&lt;='Tableau d''emprunt'!$D$8),$B$15,"")</f>
        <v>6610000</v>
      </c>
      <c r="K31" s="32" t="str">
        <f>IF(AND(J26&gt;0,J26&lt;='Tableau d''emprunt'!$D$8),$B$6&amp;" - ECH. N°"&amp;J26&amp;" DU "&amp;TEXT($H$9,"jj/mm/aaaa"),"")</f>
        <v>EMPRUNT CM (100K €) - ECH. N°3 DU 31/01/2025</v>
      </c>
      <c r="L31" s="33">
        <f>IF(AND(J26&gt;0,J26&lt;='Tableau d''emprunt'!$D$8),VLOOKUP(J26,'Tableau d''emprunt'!$B$16:$N$1015,5,0),"")</f>
        <v>715.7204899665295</v>
      </c>
      <c r="M31" s="33"/>
      <c r="N31" s="54"/>
      <c r="O31" s="44"/>
      <c r="P31" s="41" t="str">
        <f>IF(AND(J26&gt;0,J26&lt;='Tableau d''emprunt'!$D$8),
"Depuis l'origine du prêt ("&amp;
IF(INT(J26/12)&gt;0,
   INT(J26/12)&amp;" an"&amp;IF(INT(J26/12)&gt;1,"s ","")&amp;
   IF(MOD(J26,12)&gt;0,"et "&amp;MOD(J26,12)&amp;" mois",""),
   J26&amp;" mois"
)&amp;
"), "&amp;
ROUND(VLOOKUP(J26,'Tableau d''emprunt'!$B$16:$O$1015,14,0)*100,0)&amp;
" % des sommes versées (hors assurance) ont été consacrées aux intérêts plutôt qu'au remboursement du capital.",
"")</f>
        <v>Depuis l'origine du prêt (3 mois), 58 % des sommes versées (hors assurance) ont été consacrées aux intérêts plutôt qu'au remboursement du capital.</v>
      </c>
      <c r="Q31" s="42"/>
      <c r="R31" s="41"/>
      <c r="S31" s="41"/>
      <c r="T31" s="41"/>
      <c r="U31" s="41"/>
      <c r="V31" s="41"/>
      <c r="W31" s="41"/>
      <c r="X31" s="42"/>
      <c r="Y31" s="42"/>
      <c r="Z31" s="43"/>
    </row>
    <row r="32" spans="2:26" x14ac:dyDescent="0.3">
      <c r="G32" s="59"/>
      <c r="H32" s="31">
        <f>IF(AND(J26&gt;0,J26&lt;='Tableau d''emprunt'!$D$8),EOMONTH(VLOOKUP(J26,'Tableau d''emprunt'!$B$16:$N$1015,2,0),0),"")</f>
        <v>45747</v>
      </c>
      <c r="I32" s="32" t="str">
        <f>IF(AND(J26&gt;0,J26&lt;='Tableau d''emprunt'!$D$8),"ECH_"&amp;J26&amp;"_"&amp;MONTH(H29)&amp;"_"&amp;YEAR(H29),"")</f>
        <v>ECH_3_3_2025</v>
      </c>
      <c r="J32" s="34">
        <f>IF(AND(J26&gt;0,J26&lt;='Tableau d''emprunt'!$D$8),$B$18,"")</f>
        <v>6160000</v>
      </c>
      <c r="K32" s="32" t="str">
        <f>IF(AND(J26&gt;0,J26&lt;='Tableau d''emprunt'!$D$8),$B$6&amp;" - ECH. N°"&amp;J26&amp;" DU "&amp;TEXT($H$9,"jj/mm/aaaa"),"")</f>
        <v>EMPRUNT CM (100K €) - ECH. N°3 DU 31/01/2025</v>
      </c>
      <c r="L32" s="33">
        <f>IF(AND(J26&gt;0,J26&lt;='Tableau d''emprunt'!$D$8),VLOOKUP(J26,'Tableau d''emprunt'!$B$16:$N$1015,6,0),"")</f>
        <v>62.5</v>
      </c>
      <c r="M32" s="33"/>
      <c r="N32" s="54"/>
      <c r="O32" s="44"/>
      <c r="P32" s="41" t="str">
        <f>IF(AND(J26&gt;0,J26&lt;='Tableau d''emprunt'!$D$8),
"Cela représente "&amp;TEXT(VLOOKUP(J26,'Tableau d''emprunt'!$B$16:$O$1015,13,0),"# ##0,00 €")&amp;
" d'intérêts sur les "&amp;TEXT(VLOOKUP(J26,'Tableau d''emprunt'!$B$16:$O$1015,13,0)+VLOOKUP(J26,'Tableau d''emprunt'!$B$16:$O$1015,11,0),"# ##0,00 €")&amp;
" versés (hors assurance).",
"")</f>
        <v>Cela représente 2 151,71 € d'intérêts sur les 3 734,60 € versés (hors assurance).</v>
      </c>
      <c r="Q32" s="42"/>
      <c r="R32" s="41"/>
      <c r="S32" s="41"/>
      <c r="T32" s="41"/>
      <c r="U32" s="41"/>
      <c r="V32" s="41"/>
      <c r="W32" s="41"/>
      <c r="X32" s="42"/>
      <c r="Y32" s="42"/>
      <c r="Z32" s="43"/>
    </row>
    <row r="33" spans="7:26" ht="15" thickBot="1" x14ac:dyDescent="0.35">
      <c r="G33" s="50"/>
      <c r="H33" s="55"/>
      <c r="I33" s="55"/>
      <c r="J33" s="55"/>
      <c r="K33" s="55"/>
      <c r="L33" s="55"/>
      <c r="M33" s="55"/>
      <c r="N33" s="56"/>
      <c r="O33" s="45"/>
      <c r="P33" s="46"/>
      <c r="Q33" s="46"/>
      <c r="R33" s="46"/>
      <c r="S33" s="47"/>
      <c r="T33" s="47"/>
      <c r="U33" s="47"/>
      <c r="V33" s="47"/>
      <c r="W33" s="47"/>
      <c r="X33" s="47"/>
      <c r="Y33" s="47"/>
      <c r="Z33" s="48"/>
    </row>
    <row r="34" spans="7:26" ht="15" thickBot="1" x14ac:dyDescent="0.35"/>
    <row r="35" spans="7:26" ht="15" thickBot="1" x14ac:dyDescent="0.35">
      <c r="G35" s="60">
        <f>+G25+1</f>
        <v>4</v>
      </c>
      <c r="H35" s="58"/>
      <c r="I35" s="58"/>
      <c r="J35" s="58"/>
      <c r="K35" s="58"/>
      <c r="L35" s="58"/>
      <c r="M35" s="58"/>
      <c r="N35" s="52"/>
      <c r="O35" s="35"/>
      <c r="P35" s="36"/>
      <c r="Q35" s="36"/>
      <c r="R35" s="36"/>
      <c r="S35" s="37"/>
      <c r="T35" s="37"/>
      <c r="U35" s="37"/>
      <c r="V35" s="37"/>
      <c r="W35" s="37"/>
      <c r="X35" s="37"/>
      <c r="Y35" s="37"/>
      <c r="Z35" s="38"/>
    </row>
    <row r="36" spans="7:26" ht="15" thickBot="1" x14ac:dyDescent="0.35">
      <c r="G36" s="59"/>
      <c r="H36" s="51" t="s">
        <v>35</v>
      </c>
      <c r="I36" s="49"/>
      <c r="J36" s="87">
        <f>J26+1</f>
        <v>4</v>
      </c>
      <c r="K36" s="49"/>
      <c r="L36" s="49"/>
      <c r="M36" s="49"/>
      <c r="N36" s="53"/>
      <c r="O36" s="39"/>
      <c r="P36" s="40" t="s">
        <v>14</v>
      </c>
      <c r="Q36" s="41"/>
      <c r="R36" s="41"/>
      <c r="S36" s="42"/>
      <c r="T36" s="42"/>
      <c r="U36" s="42"/>
      <c r="V36" s="42"/>
      <c r="W36" s="42"/>
      <c r="X36" s="42"/>
      <c r="Y36" s="42"/>
      <c r="Z36" s="43"/>
    </row>
    <row r="37" spans="7:26" x14ac:dyDescent="0.3">
      <c r="G37" s="59"/>
      <c r="H37" s="49"/>
      <c r="I37" s="49"/>
      <c r="J37" s="49"/>
      <c r="K37" s="49"/>
      <c r="L37" s="49"/>
      <c r="M37" s="49"/>
      <c r="N37" s="54"/>
      <c r="O37" s="39"/>
      <c r="P37" s="41"/>
      <c r="Q37" s="41"/>
      <c r="R37" s="41"/>
      <c r="S37" s="42"/>
      <c r="T37" s="42"/>
      <c r="U37" s="42"/>
      <c r="V37" s="42"/>
      <c r="W37" s="42"/>
      <c r="X37" s="42"/>
      <c r="Y37" s="42"/>
      <c r="Z37" s="43"/>
    </row>
    <row r="38" spans="7:26" x14ac:dyDescent="0.3">
      <c r="G38" s="59"/>
      <c r="H38" s="57" t="s">
        <v>29</v>
      </c>
      <c r="I38" s="57" t="s">
        <v>30</v>
      </c>
      <c r="J38" s="57" t="s">
        <v>31</v>
      </c>
      <c r="K38" s="57" t="s">
        <v>32</v>
      </c>
      <c r="L38" s="57" t="s">
        <v>33</v>
      </c>
      <c r="M38" s="57" t="s">
        <v>34</v>
      </c>
      <c r="N38" s="54"/>
      <c r="O38" s="44"/>
      <c r="P38" s="41" t="str">
        <f>IF(AND(J36&gt;0,J36&lt;='Tableau d''emprunt'!$D$8),IF(ISNUMBER(MATCH(J36+1,'Tableau d''emprunt'!$B$16:$B$1015,0)),"Au "&amp;DAY(H39)&amp;"/"&amp;MONTH(H39)&amp;"/"&amp;YEAR(H39)&amp;", le capital restant à rembourser s'élève à "&amp;TEXT(ROUND(INDEX('Tableau d''emprunt'!$D$16:$D$1015,MATCH(J36,'Tableau d''emprunt'!$B$16:$B$1015,0)+1),2),"# ##0,00")&amp;" € ("&amp;TEXT(ROUND(INDEX('Tableau d''emprunt'!$D$16:$D$1015,MATCH(J36,'Tableau d''emprunt'!$B$16:$B$1015,0)+1),2)-IFERROR(ROUND(INDEX('Tableau d''emprunt'!$D$16:$D$1015,MATCH(J36,'Tableau d''emprunt'!$B$16:$B$1015,0)+13),2),0),"# ##0,00")&amp;" € à moins d'un an, "&amp;TEXT(IFERROR(ROUND(INDEX('Tableau d''emprunt'!$D$16:$D$1015,MATCH(J36,'Tableau d''emprunt'!$B$16:$B$1015,0)+13),2),0)-IFERROR(ROUND(INDEX('Tableau d''emprunt'!$D$16:$D$1015,MATCH(J36,'Tableau d''emprunt'!$B$16:$B$1015,0)+61),2),0),"# ##0,00")&amp;" € entre 1 et 5 ans, "&amp;TEXT(IFERROR(ROUND(INDEX('Tableau d''emprunt'!$D$16:$D$1015,MATCH(J36,'Tableau d''emprunt'!$B$16:$B$1015,0)+61),2),0),"# ##0,00")&amp;" € à plus de 5 ans)","A cette date, il n'y a plus de capital à rembourser"),"")</f>
        <v>Au 30/4/2025, le capital restant à rembourser s'élève à 247 886,45 € (6 488,26 € à moins d'un an, 28 308,32 € entre 1 et 5 ans, 213 089,87 € à plus de 5 ans)</v>
      </c>
      <c r="Q38" s="42"/>
      <c r="R38" s="41"/>
      <c r="S38" s="41"/>
      <c r="T38" s="41"/>
      <c r="U38" s="41"/>
      <c r="V38" s="41"/>
      <c r="W38" s="41"/>
      <c r="X38" s="42"/>
      <c r="Y38" s="42"/>
      <c r="Z38" s="43"/>
    </row>
    <row r="39" spans="7:26" x14ac:dyDescent="0.3">
      <c r="G39" s="59"/>
      <c r="H39" s="31">
        <f>IF(AND(J36&gt;0,J36&lt;='Tableau d''emprunt'!$D$8),EOMONTH(VLOOKUP(J36,'Tableau d''emprunt'!$B$16:$N$1015,2,0),0),"")</f>
        <v>45777</v>
      </c>
      <c r="I39" s="32" t="str">
        <f>IF(AND(J36&gt;0,J36&lt;='Tableau d''emprunt'!$D$8),"ECH_"&amp;J36&amp;"_"&amp;MONTH(H39)&amp;"_"&amp;YEAR(H39),"")</f>
        <v>ECH_4_4_2025</v>
      </c>
      <c r="J39" s="32">
        <f>IF(AND(J36&gt;0,J36&lt;='Tableau d''emprunt'!$D$8),$B$9,"")</f>
        <v>1640000</v>
      </c>
      <c r="K39" s="32" t="str">
        <f>IF(AND(J36&gt;0,J36&lt;='Tableau d''emprunt'!$D$8),$B$6&amp;" - ECH. N°"&amp;J36&amp;" DU "&amp;TEXT($H$9,"jj/mm/aaaa"),"")</f>
        <v>EMPRUNT CM (100K €) - ECH. N°4 DU 31/01/2025</v>
      </c>
      <c r="L39" s="33"/>
      <c r="M39" s="33">
        <f>IF(AND(J36&gt;0,J36&lt;='Tableau d''emprunt'!$D$8),VLOOKUP(J36,'Tableau d''emprunt'!$B$16:$N$1015,8,0),"")</f>
        <v>1307.3650198277753</v>
      </c>
      <c r="N39" s="54"/>
      <c r="O39" s="44"/>
      <c r="P39" s="41" t="str">
        <f>IF(AND(J36&gt;0,J36&lt;='Tableau d''emprunt'!$D$8),
   IF(ISNUMBER(MATCH(J36+1,'Tableau d''emprunt'!$B$16:$B$1015,0)),
      "Il reste également "&amp;TEXT(ROUND('Tableau d''emprunt'!$I$9-VLOOKUP(J36,'Tableau d''emprunt'!$B$16:$N$1015,13,0),2),"# ##0,00")&amp;" € d'intérêts ainsi que "&amp;TEXT(ROUND('Tableau d''emprunt'!$I$10-(VLOOKUP(J36,'Tableau d''emprunt'!$B$16:$N$1015,6,0)*J36),2),"# ##0,00")&amp;" € d'assurance à verser",
      "Il n'y a plus d'intérêts ni d'assurance à verser"
   ),
"")</f>
        <v>Il reste également 120 593,60 € d'intérêts ainsi que 18 500,00 € d'assurance à verser</v>
      </c>
      <c r="Q39" s="42"/>
      <c r="R39" s="41"/>
      <c r="S39" s="41"/>
      <c r="T39" s="41"/>
      <c r="U39" s="41"/>
      <c r="V39" s="41"/>
      <c r="W39" s="41"/>
      <c r="X39" s="42"/>
      <c r="Y39" s="42"/>
      <c r="Z39" s="43"/>
    </row>
    <row r="40" spans="7:26" x14ac:dyDescent="0.3">
      <c r="G40" s="59"/>
      <c r="H40" s="31">
        <f>IF(AND(J36&gt;0,J36&lt;='Tableau d''emprunt'!$D$8),EOMONTH(VLOOKUP(J36,'Tableau d''emprunt'!$B$16:$N$1015,2,0),0),"")</f>
        <v>45777</v>
      </c>
      <c r="I40" s="32" t="str">
        <f>IF(AND(J36&gt;0,J36&lt;='Tableau d''emprunt'!$D$8),"ECH_"&amp;J36&amp;"_"&amp;MONTH(H39)&amp;"_"&amp;YEAR(H39),"")</f>
        <v>ECH_4_4_2025</v>
      </c>
      <c r="J40" s="34">
        <f>IF(AND(J36&gt;0,J36&lt;='Tableau d''emprunt'!$D$8),$B$12,"")</f>
        <v>1641000</v>
      </c>
      <c r="K40" s="32" t="str">
        <f>IF(AND(J36&gt;0,J36&lt;='Tableau d''emprunt'!$D$8),$B$6&amp;" - ECH. N°"&amp;J36&amp;" DU "&amp;TEXT($H$9,"jj/mm/aaaa"),"")</f>
        <v>EMPRUNT CM (100K €) - ECH. N°4 DU 31/01/2025</v>
      </c>
      <c r="L40" s="33">
        <f>IF(AND(J36&gt;0,J36&lt;='Tableau d''emprunt'!$D$8),VLOOKUP(J36,'Tableau d''emprunt'!$B$16:$N$1015,4,0),"")</f>
        <v>530.66582038459671</v>
      </c>
      <c r="M40" s="33"/>
      <c r="N40" s="54"/>
      <c r="O40" s="44"/>
      <c r="P40" s="41" t="str">
        <f>IF(AND(J36&gt;0,J36&lt;='Tableau d''emprunt'!$D$8),"À ce stade du prêt, "&amp;TEXT((('Tableau d''emprunt'!$D$10-ROUND(INDEX('Tableau d''emprunt'!$D$16:$D$1015,MATCH(J36,'Tableau d''emprunt'!$B$16:$B$1015,0)+1),2)))/'Tableau d''emprunt'!$D$10,"0,00%")&amp;" du capital a été remboursé et "&amp;TEXT(('Tableau d''emprunt'!$I$8-ROUND('Tableau d''emprunt'!$I$9-VLOOKUP(J36,'Tableau d''emprunt'!$B$16:$N$1015,13,0),2))/'Tableau d''emprunt'!$I$8,"0,00%")&amp;" des intérêts ont été versés","")</f>
        <v>À ce stade du prêt, 0,85% du capital a été remboursé et 15,20% des intérêts ont été versés</v>
      </c>
      <c r="Q40" s="42"/>
      <c r="R40" s="41"/>
      <c r="S40" s="41"/>
      <c r="T40" s="41"/>
      <c r="U40" s="41"/>
      <c r="V40" s="41"/>
      <c r="W40" s="41"/>
      <c r="X40" s="42"/>
      <c r="Y40" s="42"/>
      <c r="Z40" s="43"/>
    </row>
    <row r="41" spans="7:26" x14ac:dyDescent="0.3">
      <c r="G41" s="59"/>
      <c r="H41" s="31">
        <f>IF(AND(J36&gt;0,J36&lt;='Tableau d''emprunt'!$D$8),EOMONTH(VLOOKUP(J36,'Tableau d''emprunt'!$B$16:$N$1015,2,0),0),"")</f>
        <v>45777</v>
      </c>
      <c r="I41" s="32" t="str">
        <f>IF(AND(J36&gt;0,J36&lt;='Tableau d''emprunt'!$D$8),"ECH_"&amp;J36&amp;"_"&amp;MONTH(H39)&amp;"_"&amp;YEAR(H39),"")</f>
        <v>ECH_4_4_2025</v>
      </c>
      <c r="J41" s="34">
        <f>IF(AND(J36&gt;0,J36&lt;='Tableau d''emprunt'!$D$8),$B$15,"")</f>
        <v>6610000</v>
      </c>
      <c r="K41" s="32" t="str">
        <f>IF(AND(J36&gt;0,J36&lt;='Tableau d''emprunt'!$D$8),$B$6&amp;" - ECH. N°"&amp;J36&amp;" DU "&amp;TEXT($H$9,"jj/mm/aaaa"),"")</f>
        <v>EMPRUNT CM (100K €) - ECH. N°4 DU 31/01/2025</v>
      </c>
      <c r="L41" s="33">
        <f>IF(AND(J36&gt;0,J36&lt;='Tableau d''emprunt'!$D$8),VLOOKUP(J36,'Tableau d''emprunt'!$B$16:$N$1015,5,0),"")</f>
        <v>714.1991994431786</v>
      </c>
      <c r="M41" s="33"/>
      <c r="N41" s="54"/>
      <c r="O41" s="44"/>
      <c r="P41" s="41" t="str">
        <f>IF(AND(J36&gt;0,J36&lt;='Tableau d''emprunt'!$D$8),
"Depuis l'origine du prêt ("&amp;
IF(INT(J36/12)&gt;0,
   INT(J36/12)&amp;" an"&amp;IF(INT(J36/12)&gt;1,"s ","")&amp;
   IF(MOD(J36,12)&gt;0,"et "&amp;MOD(J36,12)&amp;" mois",""),
   J36&amp;" mois"
)&amp;
"), "&amp;
ROUND(VLOOKUP(J36,'Tableau d''emprunt'!$B$16:$O$1015,14,0)*100,0)&amp;
" % des sommes versées (hors assurance) ont été consacrées aux intérêts plutôt qu'au remboursement du capital.",
"")</f>
        <v>Depuis l'origine du prêt (4 mois), 58 % des sommes versées (hors assurance) ont été consacrées aux intérêts plutôt qu'au remboursement du capital.</v>
      </c>
      <c r="Q41" s="42"/>
      <c r="R41" s="41"/>
      <c r="S41" s="41"/>
      <c r="T41" s="41"/>
      <c r="U41" s="41"/>
      <c r="V41" s="41"/>
      <c r="W41" s="41"/>
      <c r="X41" s="42"/>
      <c r="Y41" s="42"/>
      <c r="Z41" s="43"/>
    </row>
    <row r="42" spans="7:26" x14ac:dyDescent="0.3">
      <c r="G42" s="59"/>
      <c r="H42" s="31">
        <f>IF(AND(J36&gt;0,J36&lt;='Tableau d''emprunt'!$D$8),EOMONTH(VLOOKUP(J36,'Tableau d''emprunt'!$B$16:$N$1015,2,0),0),"")</f>
        <v>45777</v>
      </c>
      <c r="I42" s="32" t="str">
        <f>IF(AND(J36&gt;0,J36&lt;='Tableau d''emprunt'!$D$8),"ECH_"&amp;J36&amp;"_"&amp;MONTH(H39)&amp;"_"&amp;YEAR(H39),"")</f>
        <v>ECH_4_4_2025</v>
      </c>
      <c r="J42" s="34">
        <f>IF(AND(J36&gt;0,J36&lt;='Tableau d''emprunt'!$D$8),$B$18,"")</f>
        <v>6160000</v>
      </c>
      <c r="K42" s="32" t="str">
        <f>IF(AND(J36&gt;0,J36&lt;='Tableau d''emprunt'!$D$8),$B$6&amp;" - ECH. N°"&amp;J36&amp;" DU "&amp;TEXT($H$9,"jj/mm/aaaa"),"")</f>
        <v>EMPRUNT CM (100K €) - ECH. N°4 DU 31/01/2025</v>
      </c>
      <c r="L42" s="33">
        <f>IF(AND(J36&gt;0,J36&lt;='Tableau d''emprunt'!$D$8),VLOOKUP(J36,'Tableau d''emprunt'!$B$16:$N$1015,6,0),"")</f>
        <v>62.5</v>
      </c>
      <c r="M42" s="33"/>
      <c r="N42" s="54"/>
      <c r="O42" s="44"/>
      <c r="P42" s="41" t="str">
        <f>IF(AND(J36&gt;0,J36&lt;='Tableau d''emprunt'!$D$8),
"Cela représente "&amp;TEXT(VLOOKUP(J36,'Tableau d''emprunt'!$B$16:$O$1015,13,0),"# ##0,00 €")&amp;
" d'intérêts sur les "&amp;TEXT(VLOOKUP(J36,'Tableau d''emprunt'!$B$16:$O$1015,13,0)+VLOOKUP(J36,'Tableau d''emprunt'!$B$16:$O$1015,11,0),"# ##0,00 €")&amp;
" versés (hors assurance).",
"")</f>
        <v>Cela représente 2 865,91 € d'intérêts sur les 4 979,46 € versés (hors assurance).</v>
      </c>
      <c r="Q42" s="42"/>
      <c r="R42" s="41"/>
      <c r="S42" s="41"/>
      <c r="T42" s="41"/>
      <c r="U42" s="41"/>
      <c r="V42" s="41"/>
      <c r="W42" s="41"/>
      <c r="X42" s="42"/>
      <c r="Y42" s="42"/>
      <c r="Z42" s="43"/>
    </row>
    <row r="43" spans="7:26" ht="15" thickBot="1" x14ac:dyDescent="0.35">
      <c r="G43" s="50"/>
      <c r="H43" s="55"/>
      <c r="I43" s="55"/>
      <c r="J43" s="55"/>
      <c r="K43" s="55"/>
      <c r="L43" s="55"/>
      <c r="M43" s="55"/>
      <c r="N43" s="56"/>
      <c r="O43" s="45"/>
      <c r="P43" s="46"/>
      <c r="Q43" s="46"/>
      <c r="R43" s="46"/>
      <c r="S43" s="47"/>
      <c r="T43" s="47"/>
      <c r="U43" s="47"/>
      <c r="V43" s="47"/>
      <c r="W43" s="47"/>
      <c r="X43" s="47"/>
      <c r="Y43" s="47"/>
      <c r="Z43" s="48"/>
    </row>
    <row r="44" spans="7:26" ht="15" thickBot="1" x14ac:dyDescent="0.35"/>
    <row r="45" spans="7:26" ht="15" thickBot="1" x14ac:dyDescent="0.35">
      <c r="G45" s="60">
        <f>+G35+1</f>
        <v>5</v>
      </c>
      <c r="H45" s="58"/>
      <c r="I45" s="58"/>
      <c r="J45" s="58"/>
      <c r="K45" s="58"/>
      <c r="L45" s="58"/>
      <c r="M45" s="58"/>
      <c r="N45" s="52"/>
      <c r="O45" s="35"/>
      <c r="P45" s="36"/>
      <c r="Q45" s="36"/>
      <c r="R45" s="36"/>
      <c r="S45" s="37"/>
      <c r="T45" s="37"/>
      <c r="U45" s="37"/>
      <c r="V45" s="37"/>
      <c r="W45" s="37"/>
      <c r="X45" s="37"/>
      <c r="Y45" s="37"/>
      <c r="Z45" s="38"/>
    </row>
    <row r="46" spans="7:26" ht="15" thickBot="1" x14ac:dyDescent="0.35">
      <c r="G46" s="59"/>
      <c r="H46" s="51" t="s">
        <v>35</v>
      </c>
      <c r="I46" s="49"/>
      <c r="J46" s="87">
        <f>J36+1</f>
        <v>5</v>
      </c>
      <c r="K46" s="49"/>
      <c r="L46" s="49"/>
      <c r="M46" s="49"/>
      <c r="N46" s="53"/>
      <c r="O46" s="39"/>
      <c r="P46" s="40" t="s">
        <v>14</v>
      </c>
      <c r="Q46" s="41"/>
      <c r="R46" s="41"/>
      <c r="S46" s="42"/>
      <c r="T46" s="42"/>
      <c r="U46" s="42"/>
      <c r="V46" s="42"/>
      <c r="W46" s="42"/>
      <c r="X46" s="42"/>
      <c r="Y46" s="42"/>
      <c r="Z46" s="43"/>
    </row>
    <row r="47" spans="7:26" x14ac:dyDescent="0.3">
      <c r="G47" s="59"/>
      <c r="H47" s="49"/>
      <c r="I47" s="49"/>
      <c r="J47" s="49"/>
      <c r="K47" s="49"/>
      <c r="L47" s="49"/>
      <c r="M47" s="49"/>
      <c r="N47" s="54"/>
      <c r="O47" s="39"/>
      <c r="P47" s="41"/>
      <c r="Q47" s="41"/>
      <c r="R47" s="41"/>
      <c r="S47" s="42"/>
      <c r="T47" s="42"/>
      <c r="U47" s="42"/>
      <c r="V47" s="42"/>
      <c r="W47" s="42"/>
      <c r="X47" s="42"/>
      <c r="Y47" s="42"/>
      <c r="Z47" s="43"/>
    </row>
    <row r="48" spans="7:26" x14ac:dyDescent="0.3">
      <c r="G48" s="59"/>
      <c r="H48" s="57" t="s">
        <v>29</v>
      </c>
      <c r="I48" s="57" t="s">
        <v>30</v>
      </c>
      <c r="J48" s="57" t="s">
        <v>31</v>
      </c>
      <c r="K48" s="57" t="s">
        <v>32</v>
      </c>
      <c r="L48" s="57" t="s">
        <v>33</v>
      </c>
      <c r="M48" s="57" t="s">
        <v>34</v>
      </c>
      <c r="N48" s="54"/>
      <c r="O48" s="44"/>
      <c r="P48" s="41" t="str">
        <f>IF(AND(J46&gt;0,J46&lt;='Tableau d''emprunt'!$D$8),IF(ISNUMBER(MATCH(J46+1,'Tableau d''emprunt'!$B$16:$B$1015,0)),"Au "&amp;DAY(H49)&amp;"/"&amp;MONTH(H49)&amp;"/"&amp;YEAR(H49)&amp;", le capital restant à rembourser s'élève à "&amp;TEXT(ROUND(INDEX('Tableau d''emprunt'!$D$16:$D$1015,MATCH(J46,'Tableau d''emprunt'!$B$16:$B$1015,0)+1),2),"# ##0,00")&amp;" € ("&amp;TEXT(ROUND(INDEX('Tableau d''emprunt'!$D$16:$D$1015,MATCH(J46,'Tableau d''emprunt'!$B$16:$B$1015,0)+1),2)-IFERROR(ROUND(INDEX('Tableau d''emprunt'!$D$16:$D$1015,MATCH(J46,'Tableau d''emprunt'!$B$16:$B$1015,0)+13),2),0),"# ##0,00")&amp;" € à moins d'un an, "&amp;TEXT(IFERROR(ROUND(INDEX('Tableau d''emprunt'!$D$16:$D$1015,MATCH(J46,'Tableau d''emprunt'!$B$16:$B$1015,0)+13),2),0)-IFERROR(ROUND(INDEX('Tableau d''emprunt'!$D$16:$D$1015,MATCH(J46,'Tableau d''emprunt'!$B$16:$B$1015,0)+61),2),0),"# ##0,00")&amp;" € entre 1 et 5 ans, "&amp;TEXT(IFERROR(ROUND(INDEX('Tableau d''emprunt'!$D$16:$D$1015,MATCH(J46,'Tableau d''emprunt'!$B$16:$B$1015,0)+61),2),0),"# ##0,00")&amp;" € à plus de 5 ans)","A cette date, il n'y a plus de capital à rembourser"),"")</f>
        <v>Au 31/5/2025, le capital restant à rembourser s'élève à 247 354,26 € (6 506,91 € à moins d'un an, 28 389,71 € entre 1 et 5 ans, 212 457,64 € à plus de 5 ans)</v>
      </c>
      <c r="Q48" s="42"/>
      <c r="R48" s="41"/>
      <c r="S48" s="41"/>
      <c r="T48" s="41"/>
      <c r="U48" s="41"/>
      <c r="V48" s="41"/>
      <c r="W48" s="41"/>
      <c r="X48" s="42"/>
      <c r="Y48" s="42"/>
      <c r="Z48" s="43"/>
    </row>
    <row r="49" spans="7:26" x14ac:dyDescent="0.3">
      <c r="G49" s="59"/>
      <c r="H49" s="31">
        <f>IF(AND(J46&gt;0,J46&lt;='Tableau d''emprunt'!$D$8),EOMONTH(VLOOKUP(J46,'Tableau d''emprunt'!$B$16:$N$1015,2,0),0),"")</f>
        <v>45808</v>
      </c>
      <c r="I49" s="32" t="str">
        <f>IF(AND(J46&gt;0,J46&lt;='Tableau d''emprunt'!$D$8),"ECH_"&amp;J46&amp;"_"&amp;MONTH(H49)&amp;"_"&amp;YEAR(H49),"")</f>
        <v>ECH_5_5_2025</v>
      </c>
      <c r="J49" s="32">
        <f>IF(AND(J46&gt;0,J46&lt;='Tableau d''emprunt'!$D$8),$B$9,"")</f>
        <v>1640000</v>
      </c>
      <c r="K49" s="32" t="str">
        <f>IF(AND(J46&gt;0,J46&lt;='Tableau d''emprunt'!$D$8),$B$6&amp;" - ECH. N°"&amp;J46&amp;" DU "&amp;TEXT($H$9,"jj/mm/aaaa"),"")</f>
        <v>EMPRUNT CM (100K €) - ECH. N°5 DU 31/01/2025</v>
      </c>
      <c r="L49" s="33"/>
      <c r="M49" s="33">
        <f>IF(AND(J46&gt;0,J46&lt;='Tableau d''emprunt'!$D$8),VLOOKUP(J46,'Tableau d''emprunt'!$B$16:$N$1015,8,0),"")</f>
        <v>1307.3650198277753</v>
      </c>
      <c r="N49" s="54"/>
      <c r="O49" s="44"/>
      <c r="P49" s="41" t="str">
        <f>IF(AND(J46&gt;0,J46&lt;='Tableau d''emprunt'!$D$8),
   IF(ISNUMBER(MATCH(J46+1,'Tableau d''emprunt'!$B$16:$B$1015,0)),
      "Il reste également "&amp;TEXT(ROUND('Tableau d''emprunt'!$I$9-VLOOKUP(J46,'Tableau d''emprunt'!$B$16:$N$1015,13,0),2),"# ##0,00")&amp;" € d'intérêts ainsi que "&amp;TEXT(ROUND('Tableau d''emprunt'!$I$10-(VLOOKUP(J46,'Tableau d''emprunt'!$B$16:$N$1015,6,0)*J46),2),"# ##0,00")&amp;" € d'assurance à verser",
      "Il n'y a plus d'intérêts ni d'assurance à verser"
   ),
"")</f>
        <v>Il reste également 119 880,93 € d'intérêts ainsi que 18 437,50 € d'assurance à verser</v>
      </c>
      <c r="Q49" s="42"/>
      <c r="R49" s="41"/>
      <c r="S49" s="41"/>
      <c r="T49" s="41"/>
      <c r="U49" s="41"/>
      <c r="V49" s="41"/>
      <c r="W49" s="41"/>
      <c r="X49" s="42"/>
      <c r="Y49" s="42"/>
      <c r="Z49" s="43"/>
    </row>
    <row r="50" spans="7:26" x14ac:dyDescent="0.3">
      <c r="G50" s="59"/>
      <c r="H50" s="31">
        <f>IF(AND(J46&gt;0,J46&lt;='Tableau d''emprunt'!$D$8),EOMONTH(VLOOKUP(J46,'Tableau d''emprunt'!$B$16:$N$1015,2,0),0),"")</f>
        <v>45808</v>
      </c>
      <c r="I50" s="32" t="str">
        <f>IF(AND(J46&gt;0,J46&lt;='Tableau d''emprunt'!$D$8),"ECH_"&amp;J46&amp;"_"&amp;MONTH(H49)&amp;"_"&amp;YEAR(H49),"")</f>
        <v>ECH_5_5_2025</v>
      </c>
      <c r="J50" s="34">
        <f>IF(AND(J46&gt;0,J46&lt;='Tableau d''emprunt'!$D$8),$B$12,"")</f>
        <v>1641000</v>
      </c>
      <c r="K50" s="32" t="str">
        <f>IF(AND(J46&gt;0,J46&lt;='Tableau d''emprunt'!$D$8),$B$6&amp;" - ECH. N°"&amp;J46&amp;" DU "&amp;TEXT($H$9,"jj/mm/aaaa"),"")</f>
        <v>EMPRUNT CM (100K €) - ECH. N°5 DU 31/01/2025</v>
      </c>
      <c r="L50" s="33">
        <f>IF(AND(J46&gt;0,J46&lt;='Tableau d''emprunt'!$D$8),VLOOKUP(J46,'Tableau d''emprunt'!$B$16:$N$1015,4,0),"")</f>
        <v>532.19148461820248</v>
      </c>
      <c r="M50" s="33"/>
      <c r="N50" s="54"/>
      <c r="O50" s="44"/>
      <c r="P50" s="41" t="str">
        <f>IF(AND(J46&gt;0,J46&lt;='Tableau d''emprunt'!$D$8),"À ce stade du prêt, "&amp;TEXT((('Tableau d''emprunt'!$D$10-ROUND(INDEX('Tableau d''emprunt'!$D$16:$D$1015,MATCH(J46,'Tableau d''emprunt'!$B$16:$B$1015,0)+1),2)))/'Tableau d''emprunt'!$D$10,"0,00%")&amp;" du capital a été remboursé et "&amp;TEXT(('Tableau d''emprunt'!$I$8-ROUND('Tableau d''emprunt'!$I$9-VLOOKUP(J46,'Tableau d''emprunt'!$B$16:$N$1015,13,0),2))/'Tableau d''emprunt'!$I$8,"0,00%")&amp;" des intérêts ont été versés","")</f>
        <v>À ce stade du prêt, 1,06% du capital a été remboursé et 15,70% des intérêts ont été versés</v>
      </c>
      <c r="Q50" s="42"/>
      <c r="R50" s="41"/>
      <c r="S50" s="41"/>
      <c r="T50" s="41"/>
      <c r="U50" s="41"/>
      <c r="V50" s="41"/>
      <c r="W50" s="41"/>
      <c r="X50" s="42"/>
      <c r="Y50" s="42"/>
      <c r="Z50" s="43"/>
    </row>
    <row r="51" spans="7:26" x14ac:dyDescent="0.3">
      <c r="G51" s="59"/>
      <c r="H51" s="31">
        <f>IF(AND(J46&gt;0,J46&lt;='Tableau d''emprunt'!$D$8),EOMONTH(VLOOKUP(J46,'Tableau d''emprunt'!$B$16:$N$1015,2,0),0),"")</f>
        <v>45808</v>
      </c>
      <c r="I51" s="32" t="str">
        <f>IF(AND(J46&gt;0,J46&lt;='Tableau d''emprunt'!$D$8),"ECH_"&amp;J46&amp;"_"&amp;MONTH(H49)&amp;"_"&amp;YEAR(H49),"")</f>
        <v>ECH_5_5_2025</v>
      </c>
      <c r="J51" s="34">
        <f>IF(AND(J46&gt;0,J46&lt;='Tableau d''emprunt'!$D$8),$B$15,"")</f>
        <v>6610000</v>
      </c>
      <c r="K51" s="32" t="str">
        <f>IF(AND(J46&gt;0,J46&lt;='Tableau d''emprunt'!$D$8),$B$6&amp;" - ECH. N°"&amp;J46&amp;" DU "&amp;TEXT($H$9,"jj/mm/aaaa"),"")</f>
        <v>EMPRUNT CM (100K €) - ECH. N°5 DU 31/01/2025</v>
      </c>
      <c r="L51" s="33">
        <f>IF(AND(J46&gt;0,J46&lt;='Tableau d''emprunt'!$D$8),VLOOKUP(J46,'Tableau d''emprunt'!$B$16:$N$1015,5,0),"")</f>
        <v>712.67353520957283</v>
      </c>
      <c r="M51" s="33"/>
      <c r="N51" s="54"/>
      <c r="O51" s="44"/>
      <c r="P51" s="41" t="str">
        <f>IF(AND(J46&gt;0,J46&lt;='Tableau d''emprunt'!$D$8),
"Depuis l'origine du prêt ("&amp;
IF(INT(J46/12)&gt;0,
   INT(J46/12)&amp;" an"&amp;IF(INT(J46/12)&gt;1,"s ","")&amp;
   IF(MOD(J46,12)&gt;0,"et "&amp;MOD(J46,12)&amp;" mois",""),
   J46&amp;" mois"
)&amp;
"), "&amp;
ROUND(VLOOKUP(J46,'Tableau d''emprunt'!$B$16:$O$1015,14,0)*100,0)&amp;
" % des sommes versées (hors assurance) ont été consacrées aux intérêts plutôt qu'au remboursement du capital.",
"")</f>
        <v>Depuis l'origine du prêt (5 mois), 57 % des sommes versées (hors assurance) ont été consacrées aux intérêts plutôt qu'au remboursement du capital.</v>
      </c>
      <c r="Q51" s="42"/>
      <c r="R51" s="41"/>
      <c r="S51" s="41"/>
      <c r="T51" s="41"/>
      <c r="U51" s="41"/>
      <c r="V51" s="41"/>
      <c r="W51" s="41"/>
      <c r="X51" s="42"/>
      <c r="Y51" s="42"/>
      <c r="Z51" s="43"/>
    </row>
    <row r="52" spans="7:26" x14ac:dyDescent="0.3">
      <c r="G52" s="59"/>
      <c r="H52" s="31">
        <f>IF(AND(J46&gt;0,J46&lt;='Tableau d''emprunt'!$D$8),EOMONTH(VLOOKUP(J46,'Tableau d''emprunt'!$B$16:$N$1015,2,0),0),"")</f>
        <v>45808</v>
      </c>
      <c r="I52" s="32" t="str">
        <f>IF(AND(J46&gt;0,J46&lt;='Tableau d''emprunt'!$D$8),"ECH_"&amp;J46&amp;"_"&amp;MONTH(H49)&amp;"_"&amp;YEAR(H49),"")</f>
        <v>ECH_5_5_2025</v>
      </c>
      <c r="J52" s="34">
        <f>IF(AND(J46&gt;0,J46&lt;='Tableau d''emprunt'!$D$8),$B$18,"")</f>
        <v>6160000</v>
      </c>
      <c r="K52" s="32" t="str">
        <f>IF(AND(J46&gt;0,J46&lt;='Tableau d''emprunt'!$D$8),$B$6&amp;" - ECH. N°"&amp;J46&amp;" DU "&amp;TEXT($H$9,"jj/mm/aaaa"),"")</f>
        <v>EMPRUNT CM (100K €) - ECH. N°5 DU 31/01/2025</v>
      </c>
      <c r="L52" s="33">
        <f>IF(AND(J46&gt;0,J46&lt;='Tableau d''emprunt'!$D$8),VLOOKUP(J46,'Tableau d''emprunt'!$B$16:$N$1015,6,0),"")</f>
        <v>62.5</v>
      </c>
      <c r="M52" s="33"/>
      <c r="N52" s="54"/>
      <c r="O52" s="44"/>
      <c r="P52" s="41" t="str">
        <f>IF(AND(J46&gt;0,J46&lt;='Tableau d''emprunt'!$D$8),
"Cela représente "&amp;TEXT(VLOOKUP(J46,'Tableau d''emprunt'!$B$16:$O$1015,13,0),"# ##0,00 €")&amp;
" d'intérêts sur les "&amp;TEXT(VLOOKUP(J46,'Tableau d''emprunt'!$B$16:$O$1015,13,0)+VLOOKUP(J46,'Tableau d''emprunt'!$B$16:$O$1015,11,0),"# ##0,00 €")&amp;
" versés (hors assurance).",
"")</f>
        <v>Cela représente 3 578,58 € d'intérêts sur les 6 224,33 € versés (hors assurance).</v>
      </c>
      <c r="Q52" s="42"/>
      <c r="R52" s="41"/>
      <c r="S52" s="41"/>
      <c r="T52" s="41"/>
      <c r="U52" s="41"/>
      <c r="V52" s="41"/>
      <c r="W52" s="41"/>
      <c r="X52" s="42"/>
      <c r="Y52" s="42"/>
      <c r="Z52" s="43"/>
    </row>
    <row r="53" spans="7:26" ht="15" thickBot="1" x14ac:dyDescent="0.35">
      <c r="G53" s="50"/>
      <c r="H53" s="55"/>
      <c r="I53" s="55"/>
      <c r="J53" s="55"/>
      <c r="K53" s="55"/>
      <c r="L53" s="55"/>
      <c r="M53" s="55"/>
      <c r="N53" s="56"/>
      <c r="O53" s="45"/>
      <c r="P53" s="46"/>
      <c r="Q53" s="46"/>
      <c r="R53" s="46"/>
      <c r="S53" s="47"/>
      <c r="T53" s="47"/>
      <c r="U53" s="47"/>
      <c r="V53" s="47"/>
      <c r="W53" s="47"/>
      <c r="X53" s="47"/>
      <c r="Y53" s="47"/>
      <c r="Z53" s="48"/>
    </row>
    <row r="54" spans="7:26" ht="15" thickBot="1" x14ac:dyDescent="0.35"/>
    <row r="55" spans="7:26" ht="15" thickBot="1" x14ac:dyDescent="0.35">
      <c r="G55" s="60">
        <f>+G45+1</f>
        <v>6</v>
      </c>
      <c r="H55" s="58"/>
      <c r="I55" s="58"/>
      <c r="J55" s="58"/>
      <c r="K55" s="58"/>
      <c r="L55" s="58"/>
      <c r="M55" s="58"/>
      <c r="N55" s="52"/>
      <c r="O55" s="35"/>
      <c r="P55" s="36"/>
      <c r="Q55" s="36"/>
      <c r="R55" s="36"/>
      <c r="S55" s="37"/>
      <c r="T55" s="37"/>
      <c r="U55" s="37"/>
      <c r="V55" s="37"/>
      <c r="W55" s="37"/>
      <c r="X55" s="37"/>
      <c r="Y55" s="37"/>
      <c r="Z55" s="38"/>
    </row>
    <row r="56" spans="7:26" ht="15" thickBot="1" x14ac:dyDescent="0.35">
      <c r="G56" s="59"/>
      <c r="H56" s="51" t="s">
        <v>35</v>
      </c>
      <c r="I56" s="49"/>
      <c r="J56" s="87">
        <f>J46+1</f>
        <v>6</v>
      </c>
      <c r="K56" s="49"/>
      <c r="L56" s="49"/>
      <c r="M56" s="49"/>
      <c r="N56" s="53"/>
      <c r="O56" s="39"/>
      <c r="P56" s="40" t="s">
        <v>14</v>
      </c>
      <c r="Q56" s="41"/>
      <c r="R56" s="41"/>
      <c r="S56" s="42"/>
      <c r="T56" s="42"/>
      <c r="U56" s="42"/>
      <c r="V56" s="42"/>
      <c r="W56" s="42"/>
      <c r="X56" s="42"/>
      <c r="Y56" s="42"/>
      <c r="Z56" s="43"/>
    </row>
    <row r="57" spans="7:26" x14ac:dyDescent="0.3">
      <c r="G57" s="59"/>
      <c r="H57" s="49"/>
      <c r="I57" s="49"/>
      <c r="J57" s="49"/>
      <c r="K57" s="49"/>
      <c r="L57" s="49"/>
      <c r="M57" s="49"/>
      <c r="N57" s="54"/>
      <c r="O57" s="39"/>
      <c r="P57" s="41"/>
      <c r="Q57" s="41"/>
      <c r="R57" s="41"/>
      <c r="S57" s="42"/>
      <c r="T57" s="42"/>
      <c r="U57" s="42"/>
      <c r="V57" s="42"/>
      <c r="W57" s="42"/>
      <c r="X57" s="42"/>
      <c r="Y57" s="42"/>
      <c r="Z57" s="43"/>
    </row>
    <row r="58" spans="7:26" x14ac:dyDescent="0.3">
      <c r="G58" s="59"/>
      <c r="H58" s="57" t="s">
        <v>29</v>
      </c>
      <c r="I58" s="57" t="s">
        <v>30</v>
      </c>
      <c r="J58" s="57" t="s">
        <v>31</v>
      </c>
      <c r="K58" s="57" t="s">
        <v>32</v>
      </c>
      <c r="L58" s="57" t="s">
        <v>33</v>
      </c>
      <c r="M58" s="57" t="s">
        <v>34</v>
      </c>
      <c r="N58" s="54"/>
      <c r="O58" s="44"/>
      <c r="P58" s="41" t="str">
        <f>IF(AND(J56&gt;0,J56&lt;='Tableau d''emprunt'!$D$8),IF(ISNUMBER(MATCH(J56+1,'Tableau d''emprunt'!$B$16:$B$1015,0)),"Au "&amp;DAY(H59)&amp;"/"&amp;MONTH(H59)&amp;"/"&amp;YEAR(H59)&amp;", le capital restant à rembourser s'élève à "&amp;TEXT(ROUND(INDEX('Tableau d''emprunt'!$D$16:$D$1015,MATCH(J56,'Tableau d''emprunt'!$B$16:$B$1015,0)+1),2),"# ##0,00")&amp;" € ("&amp;TEXT(ROUND(INDEX('Tableau d''emprunt'!$D$16:$D$1015,MATCH(J56,'Tableau d''emprunt'!$B$16:$B$1015,0)+1),2)-IFERROR(ROUND(INDEX('Tableau d''emprunt'!$D$16:$D$1015,MATCH(J56,'Tableau d''emprunt'!$B$16:$B$1015,0)+13),2),0),"# ##0,00")&amp;" € à moins d'un an, "&amp;TEXT(IFERROR(ROUND(INDEX('Tableau d''emprunt'!$D$16:$D$1015,MATCH(J56,'Tableau d''emprunt'!$B$16:$B$1015,0)+13),2),0)-IFERROR(ROUND(INDEX('Tableau d''emprunt'!$D$16:$D$1015,MATCH(J56,'Tableau d''emprunt'!$B$16:$B$1015,0)+61),2),0),"# ##0,00")&amp;" € entre 1 et 5 ans, "&amp;TEXT(IFERROR(ROUND(INDEX('Tableau d''emprunt'!$D$16:$D$1015,MATCH(J56,'Tableau d''emprunt'!$B$16:$B$1015,0)+61),2),0),"# ##0,00")&amp;" € à plus de 5 ans)","A cette date, il n'y a plus de capital à rembourser"),"")</f>
        <v>Au 30/6/2025, le capital restant à rembourser s'élève à 246 820,53 € (6 525,61 € à moins d'un an, 28 471,33 € entre 1 et 5 ans, 211 823,59 € à plus de 5 ans)</v>
      </c>
      <c r="Q58" s="42"/>
      <c r="R58" s="41"/>
      <c r="S58" s="41"/>
      <c r="T58" s="41"/>
      <c r="U58" s="41"/>
      <c r="V58" s="41"/>
      <c r="W58" s="41"/>
      <c r="X58" s="42"/>
      <c r="Y58" s="42"/>
      <c r="Z58" s="43"/>
    </row>
    <row r="59" spans="7:26" x14ac:dyDescent="0.3">
      <c r="G59" s="59"/>
      <c r="H59" s="31">
        <f>IF(AND(J56&gt;0,J56&lt;='Tableau d''emprunt'!$D$8),EOMONTH(VLOOKUP(J56,'Tableau d''emprunt'!$B$16:$N$1015,2,0),0),"")</f>
        <v>45838</v>
      </c>
      <c r="I59" s="32" t="str">
        <f>IF(AND(J56&gt;0,J56&lt;='Tableau d''emprunt'!$D$8),"ECH_"&amp;J56&amp;"_"&amp;MONTH(H59)&amp;"_"&amp;YEAR(H59),"")</f>
        <v>ECH_6_6_2025</v>
      </c>
      <c r="J59" s="32">
        <f>IF(AND(J56&gt;0,J56&lt;='Tableau d''emprunt'!$D$8),$B$9,"")</f>
        <v>1640000</v>
      </c>
      <c r="K59" s="32" t="str">
        <f>IF(AND(J56&gt;0,J56&lt;='Tableau d''emprunt'!$D$8),$B$6&amp;" - ECH. N°"&amp;J56&amp;" DU "&amp;TEXT($H$9,"jj/mm/aaaa"),"")</f>
        <v>EMPRUNT CM (100K €) - ECH. N°6 DU 31/01/2025</v>
      </c>
      <c r="L59" s="33"/>
      <c r="M59" s="33">
        <f>IF(AND(J56&gt;0,J56&lt;='Tableau d''emprunt'!$D$8),VLOOKUP(J56,'Tableau d''emprunt'!$B$16:$N$1015,8,0),"")</f>
        <v>1307.3650198277753</v>
      </c>
      <c r="N59" s="54"/>
      <c r="O59" s="44"/>
      <c r="P59" s="41" t="str">
        <f>IF(AND(J56&gt;0,J56&lt;='Tableau d''emprunt'!$D$8),
   IF(ISNUMBER(MATCH(J56+1,'Tableau d''emprunt'!$B$16:$B$1015,0)),
      "Il reste également "&amp;TEXT(ROUND('Tableau d''emprunt'!$I$9-VLOOKUP(J56,'Tableau d''emprunt'!$B$16:$N$1015,13,0),2),"# ##0,00")&amp;" € d'intérêts ainsi que "&amp;TEXT(ROUND('Tableau d''emprunt'!$I$10-(VLOOKUP(J56,'Tableau d''emprunt'!$B$16:$N$1015,6,0)*J56),2),"# ##0,00")&amp;" € d'assurance à verser",
      "Il n'y a plus d'intérêts ni d'assurance à verser"
   ),
"")</f>
        <v>Il reste également 119 169,78 € d'intérêts ainsi que 18 375,00 € d'assurance à verser</v>
      </c>
      <c r="Q59" s="42"/>
      <c r="R59" s="41"/>
      <c r="S59" s="41"/>
      <c r="T59" s="41"/>
      <c r="U59" s="41"/>
      <c r="V59" s="41"/>
      <c r="W59" s="41"/>
      <c r="X59" s="42"/>
      <c r="Y59" s="42"/>
      <c r="Z59" s="43"/>
    </row>
    <row r="60" spans="7:26" x14ac:dyDescent="0.3">
      <c r="G60" s="59"/>
      <c r="H60" s="31">
        <f>IF(AND(J56&gt;0,J56&lt;='Tableau d''emprunt'!$D$8),EOMONTH(VLOOKUP(J56,'Tableau d''emprunt'!$B$16:$N$1015,2,0),0),"")</f>
        <v>45838</v>
      </c>
      <c r="I60" s="32" t="str">
        <f>IF(AND(J56&gt;0,J56&lt;='Tableau d''emprunt'!$D$8),"ECH_"&amp;J56&amp;"_"&amp;MONTH(H59)&amp;"_"&amp;YEAR(H59),"")</f>
        <v>ECH_6_6_2025</v>
      </c>
      <c r="J60" s="34">
        <f>IF(AND(J56&gt;0,J56&lt;='Tableau d''emprunt'!$D$8),$B$12,"")</f>
        <v>1641000</v>
      </c>
      <c r="K60" s="32" t="str">
        <f>IF(AND(J56&gt;0,J56&lt;='Tableau d''emprunt'!$D$8),$B$6&amp;" - ECH. N°"&amp;J56&amp;" DU "&amp;TEXT($H$9,"jj/mm/aaaa"),"")</f>
        <v>EMPRUNT CM (100K €) - ECH. N°6 DU 31/01/2025</v>
      </c>
      <c r="L60" s="33">
        <f>IF(AND(J56&gt;0,J56&lt;='Tableau d''emprunt'!$D$8),VLOOKUP(J56,'Tableau d''emprunt'!$B$16:$N$1015,4,0),"")</f>
        <v>533.72153513647993</v>
      </c>
      <c r="M60" s="33"/>
      <c r="N60" s="54"/>
      <c r="O60" s="44"/>
      <c r="P60" s="41" t="str">
        <f>IF(AND(J56&gt;0,J56&lt;='Tableau d''emprunt'!$D$8),"À ce stade du prêt, "&amp;TEXT((('Tableau d''emprunt'!$D$10-ROUND(INDEX('Tableau d''emprunt'!$D$16:$D$1015,MATCH(J56,'Tableau d''emprunt'!$B$16:$B$1015,0)+1),2)))/'Tableau d''emprunt'!$D$10,"0,00%")&amp;" du capital a été remboursé et "&amp;TEXT(('Tableau d''emprunt'!$I$8-ROUND('Tableau d''emprunt'!$I$9-VLOOKUP(J56,'Tableau d''emprunt'!$B$16:$N$1015,13,0),2))/'Tableau d''emprunt'!$I$8,"0,00%")&amp;" des intérêts ont été versés","")</f>
        <v>À ce stade du prêt, 1,27% du capital a été remboursé et 16,20% des intérêts ont été versés</v>
      </c>
      <c r="Q60" s="42"/>
      <c r="R60" s="41"/>
      <c r="S60" s="41"/>
      <c r="T60" s="41"/>
      <c r="U60" s="41"/>
      <c r="V60" s="41"/>
      <c r="W60" s="41"/>
      <c r="X60" s="42"/>
      <c r="Y60" s="42"/>
      <c r="Z60" s="43"/>
    </row>
    <row r="61" spans="7:26" x14ac:dyDescent="0.3">
      <c r="G61" s="59"/>
      <c r="H61" s="31">
        <f>IF(AND(J56&gt;0,J56&lt;='Tableau d''emprunt'!$D$8),EOMONTH(VLOOKUP(J56,'Tableau d''emprunt'!$B$16:$N$1015,2,0),0),"")</f>
        <v>45838</v>
      </c>
      <c r="I61" s="32" t="str">
        <f>IF(AND(J56&gt;0,J56&lt;='Tableau d''emprunt'!$D$8),"ECH_"&amp;J56&amp;"_"&amp;MONTH(H59)&amp;"_"&amp;YEAR(H59),"")</f>
        <v>ECH_6_6_2025</v>
      </c>
      <c r="J61" s="34">
        <f>IF(AND(J56&gt;0,J56&lt;='Tableau d''emprunt'!$D$8),$B$15,"")</f>
        <v>6610000</v>
      </c>
      <c r="K61" s="32" t="str">
        <f>IF(AND(J56&gt;0,J56&lt;='Tableau d''emprunt'!$D$8),$B$6&amp;" - ECH. N°"&amp;J56&amp;" DU "&amp;TEXT($H$9,"jj/mm/aaaa"),"")</f>
        <v>EMPRUNT CM (100K €) - ECH. N°6 DU 31/01/2025</v>
      </c>
      <c r="L61" s="33">
        <f>IF(AND(J56&gt;0,J56&lt;='Tableau d''emprunt'!$D$8),VLOOKUP(J56,'Tableau d''emprunt'!$B$16:$N$1015,5,0),"")</f>
        <v>711.14348469129538</v>
      </c>
      <c r="M61" s="33"/>
      <c r="N61" s="54"/>
      <c r="O61" s="44"/>
      <c r="P61" s="41" t="str">
        <f>IF(AND(J56&gt;0,J56&lt;='Tableau d''emprunt'!$D$8),
"Depuis l'origine du prêt ("&amp;
IF(INT(J56/12)&gt;0,
   INT(J56/12)&amp;" an"&amp;IF(INT(J56/12)&gt;1,"s ","")&amp;
   IF(MOD(J56,12)&gt;0,"et "&amp;MOD(J56,12)&amp;" mois",""),
   J56&amp;" mois"
)&amp;
"), "&amp;
ROUND(VLOOKUP(J56,'Tableau d''emprunt'!$B$16:$O$1015,14,0)*100,0)&amp;
" % des sommes versées (hors assurance) ont été consacrées aux intérêts plutôt qu'au remboursement du capital.",
"")</f>
        <v>Depuis l'origine du prêt (6 mois), 57 % des sommes versées (hors assurance) ont été consacrées aux intérêts plutôt qu'au remboursement du capital.</v>
      </c>
      <c r="Q61" s="42"/>
      <c r="R61" s="41"/>
      <c r="S61" s="41"/>
      <c r="T61" s="41"/>
      <c r="U61" s="41"/>
      <c r="V61" s="41"/>
      <c r="W61" s="41"/>
      <c r="X61" s="42"/>
      <c r="Y61" s="42"/>
      <c r="Z61" s="43"/>
    </row>
    <row r="62" spans="7:26" x14ac:dyDescent="0.3">
      <c r="G62" s="59"/>
      <c r="H62" s="31">
        <f>IF(AND(J56&gt;0,J56&lt;='Tableau d''emprunt'!$D$8),EOMONTH(VLOOKUP(J56,'Tableau d''emprunt'!$B$16:$N$1015,2,0),0),"")</f>
        <v>45838</v>
      </c>
      <c r="I62" s="32" t="str">
        <f>IF(AND(J56&gt;0,J56&lt;='Tableau d''emprunt'!$D$8),"ECH_"&amp;J56&amp;"_"&amp;MONTH(H59)&amp;"_"&amp;YEAR(H59),"")</f>
        <v>ECH_6_6_2025</v>
      </c>
      <c r="J62" s="34">
        <f>IF(AND(J56&gt;0,J56&lt;='Tableau d''emprunt'!$D$8),$B$18,"")</f>
        <v>6160000</v>
      </c>
      <c r="K62" s="32" t="str">
        <f>IF(AND(J56&gt;0,J56&lt;='Tableau d''emprunt'!$D$8),$B$6&amp;" - ECH. N°"&amp;J56&amp;" DU "&amp;TEXT($H$9,"jj/mm/aaaa"),"")</f>
        <v>EMPRUNT CM (100K €) - ECH. N°6 DU 31/01/2025</v>
      </c>
      <c r="L62" s="33">
        <f>IF(AND(J56&gt;0,J56&lt;='Tableau d''emprunt'!$D$8),VLOOKUP(J56,'Tableau d''emprunt'!$B$16:$N$1015,6,0),"")</f>
        <v>62.5</v>
      </c>
      <c r="M62" s="33"/>
      <c r="N62" s="54"/>
      <c r="O62" s="44"/>
      <c r="P62" s="41" t="str">
        <f>IF(AND(J56&gt;0,J56&lt;='Tableau d''emprunt'!$D$8),
"Cela représente "&amp;TEXT(VLOOKUP(J56,'Tableau d''emprunt'!$B$16:$O$1015,13,0),"# ##0,00 €")&amp;
" d'intérêts sur les "&amp;TEXT(VLOOKUP(J56,'Tableau d''emprunt'!$B$16:$O$1015,13,0)+VLOOKUP(J56,'Tableau d''emprunt'!$B$16:$O$1015,11,0),"# ##0,00 €")&amp;
" versés (hors assurance).",
"")</f>
        <v>Cela représente 4 289,72 € d'intérêts sur les 7 469,19 € versés (hors assurance).</v>
      </c>
      <c r="Q62" s="42"/>
      <c r="R62" s="41"/>
      <c r="S62" s="41"/>
      <c r="T62" s="41"/>
      <c r="U62" s="41"/>
      <c r="V62" s="41"/>
      <c r="W62" s="41"/>
      <c r="X62" s="42"/>
      <c r="Y62" s="42"/>
      <c r="Z62" s="43"/>
    </row>
    <row r="63" spans="7:26" ht="15" thickBot="1" x14ac:dyDescent="0.35">
      <c r="G63" s="50"/>
      <c r="H63" s="55"/>
      <c r="I63" s="55"/>
      <c r="J63" s="55"/>
      <c r="K63" s="55"/>
      <c r="L63" s="55"/>
      <c r="M63" s="55"/>
      <c r="N63" s="56"/>
      <c r="O63" s="45"/>
      <c r="P63" s="46"/>
      <c r="Q63" s="46"/>
      <c r="R63" s="46"/>
      <c r="S63" s="47"/>
      <c r="T63" s="47"/>
      <c r="U63" s="47"/>
      <c r="V63" s="47"/>
      <c r="W63" s="47"/>
      <c r="X63" s="47"/>
      <c r="Y63" s="47"/>
      <c r="Z63" s="48"/>
    </row>
    <row r="64" spans="7:26" ht="15" thickBot="1" x14ac:dyDescent="0.35"/>
    <row r="65" spans="5:26" ht="15" thickBot="1" x14ac:dyDescent="0.35">
      <c r="G65" s="60">
        <f>+G55+1</f>
        <v>7</v>
      </c>
      <c r="H65" s="58"/>
      <c r="I65" s="58"/>
      <c r="J65" s="58"/>
      <c r="K65" s="58"/>
      <c r="L65" s="58"/>
      <c r="M65" s="58"/>
      <c r="N65" s="52"/>
      <c r="O65" s="35"/>
      <c r="P65" s="36"/>
      <c r="Q65" s="36"/>
      <c r="R65" s="36"/>
      <c r="S65" s="37"/>
      <c r="T65" s="37"/>
      <c r="U65" s="37"/>
      <c r="V65" s="37"/>
      <c r="W65" s="37"/>
      <c r="X65" s="37"/>
      <c r="Y65" s="37"/>
      <c r="Z65" s="38"/>
    </row>
    <row r="66" spans="5:26" ht="15" thickBot="1" x14ac:dyDescent="0.35">
      <c r="G66" s="59"/>
      <c r="H66" s="51" t="s">
        <v>35</v>
      </c>
      <c r="I66" s="49"/>
      <c r="J66" s="87">
        <f>J56+1</f>
        <v>7</v>
      </c>
      <c r="K66" s="49"/>
      <c r="L66" s="49"/>
      <c r="M66" s="49"/>
      <c r="N66" s="53"/>
      <c r="O66" s="39"/>
      <c r="P66" s="40" t="s">
        <v>14</v>
      </c>
      <c r="Q66" s="41"/>
      <c r="R66" s="41"/>
      <c r="S66" s="42"/>
      <c r="T66" s="42"/>
      <c r="U66" s="42"/>
      <c r="V66" s="42"/>
      <c r="W66" s="42"/>
      <c r="X66" s="42"/>
      <c r="Y66" s="42"/>
      <c r="Z66" s="43"/>
    </row>
    <row r="67" spans="5:26" x14ac:dyDescent="0.3">
      <c r="G67" s="59"/>
      <c r="H67" s="49"/>
      <c r="I67" s="49"/>
      <c r="J67" s="49"/>
      <c r="K67" s="49"/>
      <c r="L67" s="49"/>
      <c r="M67" s="49"/>
      <c r="N67" s="54"/>
      <c r="O67" s="39"/>
      <c r="P67" s="41"/>
      <c r="Q67" s="41"/>
      <c r="R67" s="41"/>
      <c r="S67" s="42"/>
      <c r="T67" s="42"/>
      <c r="U67" s="42"/>
      <c r="V67" s="42"/>
      <c r="W67" s="42"/>
      <c r="X67" s="42"/>
      <c r="Y67" s="42"/>
      <c r="Z67" s="43"/>
    </row>
    <row r="68" spans="5:26" x14ac:dyDescent="0.3">
      <c r="G68" s="59"/>
      <c r="H68" s="57" t="s">
        <v>29</v>
      </c>
      <c r="I68" s="57" t="s">
        <v>30</v>
      </c>
      <c r="J68" s="57" t="s">
        <v>31</v>
      </c>
      <c r="K68" s="57" t="s">
        <v>32</v>
      </c>
      <c r="L68" s="57" t="s">
        <v>33</v>
      </c>
      <c r="M68" s="57" t="s">
        <v>34</v>
      </c>
      <c r="N68" s="54"/>
      <c r="O68" s="44"/>
      <c r="P68" s="41" t="str">
        <f>IF(AND(J66&gt;0,J66&lt;='Tableau d''emprunt'!$D$8),IF(ISNUMBER(MATCH(J66+1,'Tableau d''emprunt'!$B$16:$B$1015,0)),"Au "&amp;DAY(H69)&amp;"/"&amp;MONTH(H69)&amp;"/"&amp;YEAR(H69)&amp;", le capital restant à rembourser s'élève à "&amp;TEXT(ROUND(INDEX('Tableau d''emprunt'!$D$16:$D$1015,MATCH(J66,'Tableau d''emprunt'!$B$16:$B$1015,0)+1),2),"# ##0,00")&amp;" € ("&amp;TEXT(ROUND(INDEX('Tableau d''emprunt'!$D$16:$D$1015,MATCH(J66,'Tableau d''emprunt'!$B$16:$B$1015,0)+1),2)-IFERROR(ROUND(INDEX('Tableau d''emprunt'!$D$16:$D$1015,MATCH(J66,'Tableau d''emprunt'!$B$16:$B$1015,0)+13),2),0),"# ##0,00")&amp;" € à moins d'un an, "&amp;TEXT(IFERROR(ROUND(INDEX('Tableau d''emprunt'!$D$16:$D$1015,MATCH(J66,'Tableau d''emprunt'!$B$16:$B$1015,0)+13),2),0)-IFERROR(ROUND(INDEX('Tableau d''emprunt'!$D$16:$D$1015,MATCH(J66,'Tableau d''emprunt'!$B$16:$B$1015,0)+61),2),0),"# ##0,00")&amp;" € entre 1 et 5 ans, "&amp;TEXT(IFERROR(ROUND(INDEX('Tableau d''emprunt'!$D$16:$D$1015,MATCH(J66,'Tableau d''emprunt'!$B$16:$B$1015,0)+61),2),0),"# ##0,00")&amp;" € à plus de 5 ans)","A cette date, il n'y a plus de capital à rembourser"),"")</f>
        <v>Au 31/7/2025, le capital restant à rembourser s'élève à 246 285,28 € (6 544,38 € à moins d'un an, 28 553,19 € entre 1 et 5 ans, 211 187,71 € à plus de 5 ans)</v>
      </c>
      <c r="Q68" s="42"/>
      <c r="R68" s="41"/>
      <c r="S68" s="41"/>
      <c r="T68" s="41"/>
      <c r="U68" s="41"/>
      <c r="V68" s="41"/>
      <c r="W68" s="41"/>
      <c r="X68" s="42"/>
      <c r="Y68" s="42"/>
      <c r="Z68" s="43"/>
    </row>
    <row r="69" spans="5:26" x14ac:dyDescent="0.3">
      <c r="G69" s="59"/>
      <c r="H69" s="31">
        <f>IF(AND(J66&gt;0,J66&lt;='Tableau d''emprunt'!$D$8),EOMONTH(VLOOKUP(J66,'Tableau d''emprunt'!$B$16:$N$1015,2,0),0),"")</f>
        <v>45869</v>
      </c>
      <c r="I69" s="32" t="str">
        <f>IF(AND(J66&gt;0,J66&lt;='Tableau d''emprunt'!$D$8),"ECH_"&amp;J66&amp;"_"&amp;MONTH(H69)&amp;"_"&amp;YEAR(H69),"")</f>
        <v>ECH_7_7_2025</v>
      </c>
      <c r="J69" s="32">
        <f>IF(AND(J66&gt;0,J66&lt;='Tableau d''emprunt'!$D$8),$B$9,"")</f>
        <v>1640000</v>
      </c>
      <c r="K69" s="32" t="str">
        <f>IF(AND(J66&gt;0,J66&lt;='Tableau d''emprunt'!$D$8),$B$6&amp;" - ECH. N°"&amp;J66&amp;" DU "&amp;TEXT($H$9,"jj/mm/aaaa"),"")</f>
        <v>EMPRUNT CM (100K €) - ECH. N°7 DU 31/01/2025</v>
      </c>
      <c r="L69" s="33"/>
      <c r="M69" s="33">
        <f>IF(AND(J66&gt;0,J66&lt;='Tableau d''emprunt'!$D$8),VLOOKUP(J66,'Tableau d''emprunt'!$B$16:$N$1015,8,0),"")</f>
        <v>1307.3650198277753</v>
      </c>
      <c r="N69" s="54"/>
      <c r="O69" s="44"/>
      <c r="P69" s="41" t="str">
        <f>IF(AND(J66&gt;0,J66&lt;='Tableau d''emprunt'!$D$8),
   IF(ISNUMBER(MATCH(J66+1,'Tableau d''emprunt'!$B$16:$B$1015,0)),
      "Il reste également "&amp;TEXT(ROUND('Tableau d''emprunt'!$I$9-VLOOKUP(J66,'Tableau d''emprunt'!$B$16:$N$1015,13,0),2),"# ##0,00")&amp;" € d'intérêts ainsi que "&amp;TEXT(ROUND('Tableau d''emprunt'!$I$10-(VLOOKUP(J66,'Tableau d''emprunt'!$B$16:$N$1015,6,0)*J66),2),"# ##0,00")&amp;" € d'assurance à verser",
      "Il n'y a plus d'intérêts ni d'assurance à verser"
   ),
"")</f>
        <v>Il reste également 118 460,17 € d'intérêts ainsi que 18 312,50 € d'assurance à verser</v>
      </c>
      <c r="Q69" s="42"/>
      <c r="R69" s="41"/>
      <c r="S69" s="41"/>
      <c r="T69" s="41"/>
      <c r="U69" s="41"/>
      <c r="V69" s="41"/>
      <c r="W69" s="41"/>
      <c r="X69" s="42"/>
      <c r="Y69" s="42"/>
      <c r="Z69" s="43"/>
    </row>
    <row r="70" spans="5:26" x14ac:dyDescent="0.3">
      <c r="G70" s="59"/>
      <c r="H70" s="31">
        <f>IF(AND(J66&gt;0,J66&lt;='Tableau d''emprunt'!$D$8),EOMONTH(VLOOKUP(J66,'Tableau d''emprunt'!$B$16:$N$1015,2,0),0),"")</f>
        <v>45869</v>
      </c>
      <c r="I70" s="32" t="str">
        <f>IF(AND(J66&gt;0,J66&lt;='Tableau d''emprunt'!$D$8),"ECH_"&amp;J66&amp;"_"&amp;MONTH(H69)&amp;"_"&amp;YEAR(H69),"")</f>
        <v>ECH_7_7_2025</v>
      </c>
      <c r="J70" s="34">
        <f>IF(AND(J66&gt;0,J66&lt;='Tableau d''emprunt'!$D$8),$B$12,"")</f>
        <v>1641000</v>
      </c>
      <c r="K70" s="32" t="str">
        <f>IF(AND(J66&gt;0,J66&lt;='Tableau d''emprunt'!$D$8),$B$6&amp;" - ECH. N°"&amp;J66&amp;" DU "&amp;TEXT($H$9,"jj/mm/aaaa"),"")</f>
        <v>EMPRUNT CM (100K €) - ECH. N°7 DU 31/01/2025</v>
      </c>
      <c r="L70" s="33">
        <f>IF(AND(J66&gt;0,J66&lt;='Tableau d''emprunt'!$D$8),VLOOKUP(J66,'Tableau d''emprunt'!$B$16:$N$1015,4,0),"")</f>
        <v>535.25598454999738</v>
      </c>
      <c r="M70" s="33"/>
      <c r="N70" s="54"/>
      <c r="O70" s="44"/>
      <c r="P70" s="41" t="str">
        <f>IF(AND(J66&gt;0,J66&lt;='Tableau d''emprunt'!$D$8),"À ce stade du prêt, "&amp;TEXT((('Tableau d''emprunt'!$D$10-ROUND(INDEX('Tableau d''emprunt'!$D$16:$D$1015,MATCH(J66,'Tableau d''emprunt'!$B$16:$B$1015,0)+1),2)))/'Tableau d''emprunt'!$D$10,"0,00%")&amp;" du capital a été remboursé et "&amp;TEXT(('Tableau d''emprunt'!$I$8-ROUND('Tableau d''emprunt'!$I$9-VLOOKUP(J66,'Tableau d''emprunt'!$B$16:$N$1015,13,0),2))/'Tableau d''emprunt'!$I$8,"0,00%")&amp;" des intérêts ont été versés","")</f>
        <v>À ce stade du prêt, 1,49% du capital a été remboursé et 16,70% des intérêts ont été versés</v>
      </c>
      <c r="Q70" s="42"/>
      <c r="R70" s="41"/>
      <c r="S70" s="41"/>
      <c r="T70" s="41"/>
      <c r="U70" s="41"/>
      <c r="V70" s="41"/>
      <c r="W70" s="41"/>
      <c r="X70" s="42"/>
      <c r="Y70" s="42"/>
      <c r="Z70" s="43"/>
    </row>
    <row r="71" spans="5:26" x14ac:dyDescent="0.3">
      <c r="G71" s="59"/>
      <c r="H71" s="31">
        <f>IF(AND(J66&gt;0,J66&lt;='Tableau d''emprunt'!$D$8),EOMONTH(VLOOKUP(J66,'Tableau d''emprunt'!$B$16:$N$1015,2,0),0),"")</f>
        <v>45869</v>
      </c>
      <c r="I71" s="32" t="str">
        <f>IF(AND(J66&gt;0,J66&lt;='Tableau d''emprunt'!$D$8),"ECH_"&amp;J66&amp;"_"&amp;MONTH(H69)&amp;"_"&amp;YEAR(H69),"")</f>
        <v>ECH_7_7_2025</v>
      </c>
      <c r="J71" s="34">
        <f>IF(AND(J66&gt;0,J66&lt;='Tableau d''emprunt'!$D$8),$B$15,"")</f>
        <v>6610000</v>
      </c>
      <c r="K71" s="32" t="str">
        <f>IF(AND(J66&gt;0,J66&lt;='Tableau d''emprunt'!$D$8),$B$6&amp;" - ECH. N°"&amp;J66&amp;" DU "&amp;TEXT($H$9,"jj/mm/aaaa"),"")</f>
        <v>EMPRUNT CM (100K €) - ECH. N°7 DU 31/01/2025</v>
      </c>
      <c r="L71" s="33">
        <f>IF(AND(J66&gt;0,J66&lt;='Tableau d''emprunt'!$D$8),VLOOKUP(J66,'Tableau d''emprunt'!$B$16:$N$1015,5,0),"")</f>
        <v>709.60903527777793</v>
      </c>
      <c r="M71" s="33"/>
      <c r="N71" s="54"/>
      <c r="O71" s="44"/>
      <c r="P71" s="41" t="str">
        <f>IF(AND(J66&gt;0,J66&lt;='Tableau d''emprunt'!$D$8),
"Depuis l'origine du prêt ("&amp;
IF(INT(J66/12)&gt;0,
   INT(J66/12)&amp;" an"&amp;IF(INT(J66/12)&gt;1,"s ","")&amp;
   IF(MOD(J66,12)&gt;0,"et "&amp;MOD(J66,12)&amp;" mois",""),
   J66&amp;" mois"
)&amp;
"), "&amp;
ROUND(VLOOKUP(J66,'Tableau d''emprunt'!$B$16:$O$1015,14,0)*100,0)&amp;
" % des sommes versées (hors assurance) ont été consacrées aux intérêts plutôt qu'au remboursement du capital.",
"")</f>
        <v>Depuis l'origine du prêt (7 mois), 57 % des sommes versées (hors assurance) ont été consacrées aux intérêts plutôt qu'au remboursement du capital.</v>
      </c>
      <c r="Q71" s="42"/>
      <c r="R71" s="41"/>
      <c r="S71" s="41"/>
      <c r="T71" s="41"/>
      <c r="U71" s="41"/>
      <c r="V71" s="41"/>
      <c r="W71" s="41"/>
      <c r="X71" s="42"/>
      <c r="Y71" s="42"/>
      <c r="Z71" s="43"/>
    </row>
    <row r="72" spans="5:26" x14ac:dyDescent="0.3">
      <c r="G72" s="59"/>
      <c r="H72" s="31">
        <f>IF(AND(J66&gt;0,J66&lt;='Tableau d''emprunt'!$D$8),EOMONTH(VLOOKUP(J66,'Tableau d''emprunt'!$B$16:$N$1015,2,0),0),"")</f>
        <v>45869</v>
      </c>
      <c r="I72" s="32" t="str">
        <f>IF(AND(J66&gt;0,J66&lt;='Tableau d''emprunt'!$D$8),"ECH_"&amp;J66&amp;"_"&amp;MONTH(H69)&amp;"_"&amp;YEAR(H69),"")</f>
        <v>ECH_7_7_2025</v>
      </c>
      <c r="J72" s="34">
        <f>IF(AND(J66&gt;0,J66&lt;='Tableau d''emprunt'!$D$8),$B$18,"")</f>
        <v>6160000</v>
      </c>
      <c r="K72" s="32" t="str">
        <f>IF(AND(J66&gt;0,J66&lt;='Tableau d''emprunt'!$D$8),$B$6&amp;" - ECH. N°"&amp;J66&amp;" DU "&amp;TEXT($H$9,"jj/mm/aaaa"),"")</f>
        <v>EMPRUNT CM (100K €) - ECH. N°7 DU 31/01/2025</v>
      </c>
      <c r="L72" s="33">
        <f>IF(AND(J66&gt;0,J66&lt;='Tableau d''emprunt'!$D$8),VLOOKUP(J66,'Tableau d''emprunt'!$B$16:$N$1015,6,0),"")</f>
        <v>62.5</v>
      </c>
      <c r="M72" s="33"/>
      <c r="N72" s="54"/>
      <c r="O72" s="44"/>
      <c r="P72" s="41" t="str">
        <f>IF(AND(J66&gt;0,J66&lt;='Tableau d''emprunt'!$D$8),
"Cela représente "&amp;TEXT(VLOOKUP(J66,'Tableau d''emprunt'!$B$16:$O$1015,13,0),"# ##0,00 €")&amp;
" d'intérêts sur les "&amp;TEXT(VLOOKUP(J66,'Tableau d''emprunt'!$B$16:$O$1015,13,0)+VLOOKUP(J66,'Tableau d''emprunt'!$B$16:$O$1015,11,0),"# ##0,00 €")&amp;
" versés (hors assurance).",
"")</f>
        <v>Cela représente 4 999,33 € d'intérêts sur les 8 714,06 € versés (hors assurance).</v>
      </c>
      <c r="Q72" s="42"/>
      <c r="R72" s="41"/>
      <c r="S72" s="41"/>
      <c r="T72" s="41"/>
      <c r="U72" s="41"/>
      <c r="V72" s="41"/>
      <c r="W72" s="41"/>
      <c r="X72" s="42"/>
      <c r="Y72" s="42"/>
      <c r="Z72" s="43"/>
    </row>
    <row r="73" spans="5:26" ht="15" thickBot="1" x14ac:dyDescent="0.35">
      <c r="G73" s="50"/>
      <c r="H73" s="55"/>
      <c r="I73" s="55"/>
      <c r="J73" s="55"/>
      <c r="K73" s="55"/>
      <c r="L73" s="55"/>
      <c r="M73" s="55"/>
      <c r="N73" s="56"/>
      <c r="O73" s="45"/>
      <c r="P73" s="46"/>
      <c r="Q73" s="46"/>
      <c r="R73" s="46"/>
      <c r="S73" s="47"/>
      <c r="T73" s="47"/>
      <c r="U73" s="47"/>
      <c r="V73" s="47"/>
      <c r="W73" s="47"/>
      <c r="X73" s="47"/>
      <c r="Y73" s="47"/>
      <c r="Z73" s="48"/>
    </row>
    <row r="74" spans="5:26" ht="15" thickBot="1" x14ac:dyDescent="0.35"/>
    <row r="75" spans="5:26" ht="15" thickBot="1" x14ac:dyDescent="0.35">
      <c r="G75" s="60">
        <f>+G65+1</f>
        <v>8</v>
      </c>
      <c r="H75" s="58"/>
      <c r="I75" s="58"/>
      <c r="J75" s="58"/>
      <c r="K75" s="58"/>
      <c r="L75" s="58"/>
      <c r="M75" s="58"/>
      <c r="N75" s="52"/>
      <c r="O75" s="35"/>
      <c r="P75" s="36"/>
      <c r="Q75" s="36"/>
      <c r="R75" s="36"/>
      <c r="S75" s="37"/>
      <c r="T75" s="37"/>
      <c r="U75" s="37"/>
      <c r="V75" s="37"/>
      <c r="W75" s="37"/>
      <c r="X75" s="37"/>
      <c r="Y75" s="37"/>
      <c r="Z75" s="38"/>
    </row>
    <row r="76" spans="5:26" ht="15" thickBot="1" x14ac:dyDescent="0.35">
      <c r="G76" s="59"/>
      <c r="H76" s="51" t="s">
        <v>35</v>
      </c>
      <c r="I76" s="49"/>
      <c r="J76" s="87">
        <f>J66+1</f>
        <v>8</v>
      </c>
      <c r="K76" s="49"/>
      <c r="L76" s="49"/>
      <c r="M76" s="49"/>
      <c r="N76" s="53"/>
      <c r="O76" s="39"/>
      <c r="P76" s="40" t="s">
        <v>14</v>
      </c>
      <c r="Q76" s="41"/>
      <c r="R76" s="41"/>
      <c r="S76" s="42"/>
      <c r="T76" s="42"/>
      <c r="U76" s="42"/>
      <c r="V76" s="42"/>
      <c r="W76" s="42"/>
      <c r="X76" s="42"/>
      <c r="Y76" s="42"/>
      <c r="Z76" s="43"/>
    </row>
    <row r="77" spans="5:26" x14ac:dyDescent="0.3">
      <c r="E77" s="1" t="s">
        <v>47</v>
      </c>
      <c r="G77" s="59"/>
      <c r="H77" s="49"/>
      <c r="I77" s="49"/>
      <c r="J77" s="49"/>
      <c r="K77" s="49"/>
      <c r="L77" s="49"/>
      <c r="M77" s="49"/>
      <c r="N77" s="54"/>
      <c r="O77" s="39"/>
      <c r="P77" s="41"/>
      <c r="Q77" s="41"/>
      <c r="R77" s="41"/>
      <c r="S77" s="42"/>
      <c r="T77" s="42"/>
      <c r="U77" s="42"/>
      <c r="V77" s="42"/>
      <c r="W77" s="42"/>
      <c r="X77" s="42"/>
      <c r="Y77" s="42"/>
      <c r="Z77" s="43"/>
    </row>
    <row r="78" spans="5:26" x14ac:dyDescent="0.3">
      <c r="G78" s="59"/>
      <c r="H78" s="57" t="s">
        <v>29</v>
      </c>
      <c r="I78" s="57" t="s">
        <v>30</v>
      </c>
      <c r="J78" s="57" t="s">
        <v>31</v>
      </c>
      <c r="K78" s="57" t="s">
        <v>32</v>
      </c>
      <c r="L78" s="57" t="s">
        <v>33</v>
      </c>
      <c r="M78" s="57" t="s">
        <v>34</v>
      </c>
      <c r="N78" s="54"/>
      <c r="O78" s="44"/>
      <c r="P78" s="41" t="str">
        <f>IF(AND(J76&gt;0,J76&lt;='Tableau d''emprunt'!$D$8),IF(ISNUMBER(MATCH(J76+1,'Tableau d''emprunt'!$B$16:$B$1015,0)),"Au "&amp;DAY(H79)&amp;"/"&amp;MONTH(H79)&amp;"/"&amp;YEAR(H79)&amp;", le capital restant à rembourser s'élève à "&amp;TEXT(ROUND(INDEX('Tableau d''emprunt'!$D$16:$D$1015,MATCH(J76,'Tableau d''emprunt'!$B$16:$B$1015,0)+1),2),"# ##0,00")&amp;" € ("&amp;TEXT(ROUND(INDEX('Tableau d''emprunt'!$D$16:$D$1015,MATCH(J76,'Tableau d''emprunt'!$B$16:$B$1015,0)+1),2)-IFERROR(ROUND(INDEX('Tableau d''emprunt'!$D$16:$D$1015,MATCH(J76,'Tableau d''emprunt'!$B$16:$B$1015,0)+13),2),0),"# ##0,00")&amp;" € à moins d'un an, "&amp;TEXT(IFERROR(ROUND(INDEX('Tableau d''emprunt'!$D$16:$D$1015,MATCH(J76,'Tableau d''emprunt'!$B$16:$B$1015,0)+13),2),0)-IFERROR(ROUND(INDEX('Tableau d''emprunt'!$D$16:$D$1015,MATCH(J76,'Tableau d''emprunt'!$B$16:$B$1015,0)+61),2),0),"# ##0,00")&amp;" € entre 1 et 5 ans, "&amp;TEXT(IFERROR(ROUND(INDEX('Tableau d''emprunt'!$D$16:$D$1015,MATCH(J76,'Tableau d''emprunt'!$B$16:$B$1015,0)+61),2),0),"# ##0,00")&amp;" € à plus de 5 ans)","A cette date, il n'y a plus de capital à rembourser"),"")</f>
        <v>Au 31/8/2025, le capital restant à rembourser s'élève à 245 748,48 € (6 563,19 € à moins d'un an, 28 635,28 € entre 1 et 5 ans, 210 550,01 € à plus de 5 ans)</v>
      </c>
      <c r="Q78" s="42"/>
      <c r="R78" s="41"/>
      <c r="S78" s="41"/>
      <c r="T78" s="41"/>
      <c r="U78" s="41"/>
      <c r="V78" s="41"/>
      <c r="W78" s="41"/>
      <c r="X78" s="42"/>
      <c r="Y78" s="42"/>
      <c r="Z78" s="43"/>
    </row>
    <row r="79" spans="5:26" x14ac:dyDescent="0.3">
      <c r="G79" s="59"/>
      <c r="H79" s="31">
        <f>IF(AND(J76&gt;0,J76&lt;='Tableau d''emprunt'!$D$8),EOMONTH(VLOOKUP(J76,'Tableau d''emprunt'!$B$16:$N$1015,2,0),0),"")</f>
        <v>45900</v>
      </c>
      <c r="I79" s="32" t="str">
        <f>IF(AND(J76&gt;0,J76&lt;='Tableau d''emprunt'!$D$8),"ECH_"&amp;J76&amp;"_"&amp;MONTH(H79)&amp;"_"&amp;YEAR(H79),"")</f>
        <v>ECH_8_8_2025</v>
      </c>
      <c r="J79" s="32">
        <f>IF(AND(J76&gt;0,J76&lt;='Tableau d''emprunt'!$D$8),$B$9,"")</f>
        <v>1640000</v>
      </c>
      <c r="K79" s="32" t="str">
        <f>IF(AND(J76&gt;0,J76&lt;='Tableau d''emprunt'!$D$8),$B$6&amp;" - ECH. N°"&amp;J76&amp;" DU "&amp;TEXT($H$9,"jj/mm/aaaa"),"")</f>
        <v>EMPRUNT CM (100K €) - ECH. N°8 DU 31/01/2025</v>
      </c>
      <c r="L79" s="33"/>
      <c r="M79" s="33">
        <f>IF(AND(J76&gt;0,J76&lt;='Tableau d''emprunt'!$D$8),VLOOKUP(J76,'Tableau d''emprunt'!$B$16:$N$1015,8,0),"")</f>
        <v>1307.3650198277753</v>
      </c>
      <c r="N79" s="54"/>
      <c r="O79" s="44"/>
      <c r="P79" s="41" t="str">
        <f>IF(AND(J76&gt;0,J76&lt;='Tableau d''emprunt'!$D$8),
   IF(ISNUMBER(MATCH(J76+1,'Tableau d''emprunt'!$B$16:$B$1015,0)),
      "Il reste également "&amp;TEXT(ROUND('Tableau d''emprunt'!$I$9-VLOOKUP(J76,'Tableau d''emprunt'!$B$16:$N$1015,13,0),2),"# ##0,00")&amp;" € d'intérêts ainsi que "&amp;TEXT(ROUND('Tableau d''emprunt'!$I$10-(VLOOKUP(J76,'Tableau d''emprunt'!$B$16:$N$1015,6,0)*J76),2),"# ##0,00")&amp;" € d'assurance à verser",
      "Il n'y a plus d'intérêts ni d'assurance à verser"
   ),
"")</f>
        <v>Il reste également 117 752,10 € d'intérêts ainsi que 18 250,00 € d'assurance à verser</v>
      </c>
      <c r="Q79" s="42"/>
      <c r="R79" s="41"/>
      <c r="S79" s="41"/>
      <c r="T79" s="41"/>
      <c r="U79" s="41"/>
      <c r="V79" s="41"/>
      <c r="W79" s="41"/>
      <c r="X79" s="42"/>
      <c r="Y79" s="42"/>
      <c r="Z79" s="43"/>
    </row>
    <row r="80" spans="5:26" x14ac:dyDescent="0.3">
      <c r="G80" s="59"/>
      <c r="H80" s="31">
        <f>IF(AND(J76&gt;0,J76&lt;='Tableau d''emprunt'!$D$8),EOMONTH(VLOOKUP(J76,'Tableau d''emprunt'!$B$16:$N$1015,2,0),0),"")</f>
        <v>45900</v>
      </c>
      <c r="I80" s="32" t="str">
        <f>IF(AND(J76&gt;0,J76&lt;='Tableau d''emprunt'!$D$8),"ECH_"&amp;J76&amp;"_"&amp;MONTH(H79)&amp;"_"&amp;YEAR(H79),"")</f>
        <v>ECH_8_8_2025</v>
      </c>
      <c r="J80" s="34">
        <f>IF(AND(J76&gt;0,J76&lt;='Tableau d''emprunt'!$D$8),$B$12,"")</f>
        <v>1641000</v>
      </c>
      <c r="K80" s="32" t="str">
        <f>IF(AND(J76&gt;0,J76&lt;='Tableau d''emprunt'!$D$8),$B$6&amp;" - ECH. N°"&amp;J76&amp;" DU "&amp;TEXT($H$9,"jj/mm/aaaa"),"")</f>
        <v>EMPRUNT CM (100K €) - ECH. N°8 DU 31/01/2025</v>
      </c>
      <c r="L80" s="33">
        <f>IF(AND(J76&gt;0,J76&lt;='Tableau d''emprunt'!$D$8),VLOOKUP(J76,'Tableau d''emprunt'!$B$16:$N$1015,4,0),"")</f>
        <v>536.79484550557856</v>
      </c>
      <c r="M80" s="33"/>
      <c r="N80" s="54"/>
      <c r="O80" s="44"/>
      <c r="P80" s="41" t="str">
        <f>IF(AND(J76&gt;0,J76&lt;='Tableau d''emprunt'!$D$8),"À ce stade du prêt, "&amp;TEXT((('Tableau d''emprunt'!$D$10-ROUND(INDEX('Tableau d''emprunt'!$D$16:$D$1015,MATCH(J76,'Tableau d''emprunt'!$B$16:$B$1015,0)+1),2)))/'Tableau d''emprunt'!$D$10,"0,00%")&amp;" du capital a été remboursé et "&amp;TEXT(('Tableau d''emprunt'!$I$8-ROUND('Tableau d''emprunt'!$I$9-VLOOKUP(J76,'Tableau d''emprunt'!$B$16:$N$1015,13,0),2))/'Tableau d''emprunt'!$I$8,"0,00%")&amp;" des intérêts ont été versés","")</f>
        <v>À ce stade du prêt, 1,70% du capital a été remboursé et 17,20% des intérêts ont été versés</v>
      </c>
      <c r="Q80" s="42"/>
      <c r="R80" s="41"/>
      <c r="S80" s="41"/>
      <c r="T80" s="41"/>
      <c r="U80" s="41"/>
      <c r="V80" s="41"/>
      <c r="W80" s="41"/>
      <c r="X80" s="42"/>
      <c r="Y80" s="42"/>
      <c r="Z80" s="43"/>
    </row>
    <row r="81" spans="7:26" x14ac:dyDescent="0.3">
      <c r="G81" s="59"/>
      <c r="H81" s="31">
        <f>IF(AND(J76&gt;0,J76&lt;='Tableau d''emprunt'!$D$8),EOMONTH(VLOOKUP(J76,'Tableau d''emprunt'!$B$16:$N$1015,2,0),0),"")</f>
        <v>45900</v>
      </c>
      <c r="I81" s="32" t="str">
        <f>IF(AND(J76&gt;0,J76&lt;='Tableau d''emprunt'!$D$8),"ECH_"&amp;J76&amp;"_"&amp;MONTH(H79)&amp;"_"&amp;YEAR(H79),"")</f>
        <v>ECH_8_8_2025</v>
      </c>
      <c r="J81" s="34">
        <f>IF(AND(J76&gt;0,J76&lt;='Tableau d''emprunt'!$D$8),$B$15,"")</f>
        <v>6610000</v>
      </c>
      <c r="K81" s="32" t="str">
        <f>IF(AND(J76&gt;0,J76&lt;='Tableau d''emprunt'!$D$8),$B$6&amp;" - ECH. N°"&amp;J76&amp;" DU "&amp;TEXT($H$9,"jj/mm/aaaa"),"")</f>
        <v>EMPRUNT CM (100K €) - ECH. N°8 DU 31/01/2025</v>
      </c>
      <c r="L81" s="33">
        <f>IF(AND(J76&gt;0,J76&lt;='Tableau d''emprunt'!$D$8),VLOOKUP(J76,'Tableau d''emprunt'!$B$16:$N$1015,5,0),"")</f>
        <v>708.07017432219675</v>
      </c>
      <c r="M81" s="33"/>
      <c r="N81" s="54"/>
      <c r="O81" s="44"/>
      <c r="P81" s="41" t="str">
        <f>IF(AND(J76&gt;0,J76&lt;='Tableau d''emprunt'!$D$8),
"Depuis l'origine du prêt ("&amp;
IF(INT(J76/12)&gt;0,
   INT(J76/12)&amp;" an"&amp;IF(INT(J76/12)&gt;1,"s ","")&amp;
   IF(MOD(J76,12)&gt;0,"et "&amp;MOD(J76,12)&amp;" mois",""),
   J76&amp;" mois"
)&amp;
"), "&amp;
ROUND(VLOOKUP(J76,'Tableau d''emprunt'!$B$16:$O$1015,14,0)*100,0)&amp;
" % des sommes versées (hors assurance) ont été consacrées aux intérêts plutôt qu'au remboursement du capital.",
"")</f>
        <v>Depuis l'origine du prêt (8 mois), 57 % des sommes versées (hors assurance) ont été consacrées aux intérêts plutôt qu'au remboursement du capital.</v>
      </c>
      <c r="Q81" s="42"/>
      <c r="R81" s="41"/>
      <c r="S81" s="41"/>
      <c r="T81" s="41"/>
      <c r="U81" s="41"/>
      <c r="V81" s="41"/>
      <c r="W81" s="41"/>
      <c r="X81" s="42"/>
      <c r="Y81" s="42"/>
      <c r="Z81" s="43"/>
    </row>
    <row r="82" spans="7:26" x14ac:dyDescent="0.3">
      <c r="G82" s="59"/>
      <c r="H82" s="31">
        <f>IF(AND(J76&gt;0,J76&lt;='Tableau d''emprunt'!$D$8),EOMONTH(VLOOKUP(J76,'Tableau d''emprunt'!$B$16:$N$1015,2,0),0),"")</f>
        <v>45900</v>
      </c>
      <c r="I82" s="32" t="str">
        <f>IF(AND(J76&gt;0,J76&lt;='Tableau d''emprunt'!$D$8),"ECH_"&amp;J76&amp;"_"&amp;MONTH(H79)&amp;"_"&amp;YEAR(H79),"")</f>
        <v>ECH_8_8_2025</v>
      </c>
      <c r="J82" s="34">
        <f>IF(AND(J76&gt;0,J76&lt;='Tableau d''emprunt'!$D$8),$B$18,"")</f>
        <v>6160000</v>
      </c>
      <c r="K82" s="32" t="str">
        <f>IF(AND(J76&gt;0,J76&lt;='Tableau d''emprunt'!$D$8),$B$6&amp;" - ECH. N°"&amp;J76&amp;" DU "&amp;TEXT($H$9,"jj/mm/aaaa"),"")</f>
        <v>EMPRUNT CM (100K €) - ECH. N°8 DU 31/01/2025</v>
      </c>
      <c r="L82" s="33">
        <f>IF(AND(J76&gt;0,J76&lt;='Tableau d''emprunt'!$D$8),VLOOKUP(J76,'Tableau d''emprunt'!$B$16:$N$1015,6,0),"")</f>
        <v>62.5</v>
      </c>
      <c r="M82" s="33"/>
      <c r="N82" s="54"/>
      <c r="O82" s="44"/>
      <c r="P82" s="41" t="str">
        <f>IF(AND(J76&gt;0,J76&lt;='Tableau d''emprunt'!$D$8),
"Cela représente "&amp;TEXT(VLOOKUP(J76,'Tableau d''emprunt'!$B$16:$O$1015,13,0),"# ##0,00 €")&amp;
" d'intérêts sur les "&amp;TEXT(VLOOKUP(J76,'Tableau d''emprunt'!$B$16:$O$1015,13,0)+VLOOKUP(J76,'Tableau d''emprunt'!$B$16:$O$1015,11,0),"# ##0,00 €")&amp;
" versés (hors assurance).",
"")</f>
        <v>Cela représente 5 707,40 € d'intérêts sur les 9 958,92 € versés (hors assurance).</v>
      </c>
      <c r="Q82" s="42"/>
      <c r="R82" s="41"/>
      <c r="S82" s="41"/>
      <c r="T82" s="41"/>
      <c r="U82" s="41"/>
      <c r="V82" s="41"/>
      <c r="W82" s="41"/>
      <c r="X82" s="42"/>
      <c r="Y82" s="42"/>
      <c r="Z82" s="43"/>
    </row>
    <row r="83" spans="7:26" ht="15" thickBot="1" x14ac:dyDescent="0.35">
      <c r="G83" s="50"/>
      <c r="H83" s="55"/>
      <c r="I83" s="55"/>
      <c r="J83" s="55"/>
      <c r="K83" s="55"/>
      <c r="L83" s="55"/>
      <c r="M83" s="55"/>
      <c r="N83" s="56"/>
      <c r="O83" s="45"/>
      <c r="P83" s="46"/>
      <c r="Q83" s="46"/>
      <c r="R83" s="46"/>
      <c r="S83" s="47"/>
      <c r="T83" s="47"/>
      <c r="U83" s="47"/>
      <c r="V83" s="47"/>
      <c r="W83" s="47"/>
      <c r="X83" s="47"/>
      <c r="Y83" s="47"/>
      <c r="Z83" s="48"/>
    </row>
    <row r="84" spans="7:26" ht="15" thickBot="1" x14ac:dyDescent="0.35"/>
    <row r="85" spans="7:26" ht="15" thickBot="1" x14ac:dyDescent="0.35">
      <c r="G85" s="60">
        <f>+G75+1</f>
        <v>9</v>
      </c>
      <c r="H85" s="58"/>
      <c r="I85" s="58"/>
      <c r="J85" s="58"/>
      <c r="K85" s="58"/>
      <c r="L85" s="58"/>
      <c r="M85" s="58"/>
      <c r="N85" s="52"/>
      <c r="O85" s="35"/>
      <c r="P85" s="36"/>
      <c r="Q85" s="36"/>
      <c r="R85" s="36"/>
      <c r="S85" s="37"/>
      <c r="T85" s="37"/>
      <c r="U85" s="37"/>
      <c r="V85" s="37"/>
      <c r="W85" s="37"/>
      <c r="X85" s="37"/>
      <c r="Y85" s="37"/>
      <c r="Z85" s="38"/>
    </row>
    <row r="86" spans="7:26" ht="15" thickBot="1" x14ac:dyDescent="0.35">
      <c r="G86" s="59"/>
      <c r="H86" s="51" t="s">
        <v>35</v>
      </c>
      <c r="I86" s="49"/>
      <c r="J86" s="87">
        <f>J76+1</f>
        <v>9</v>
      </c>
      <c r="K86" s="49"/>
      <c r="L86" s="49"/>
      <c r="M86" s="49"/>
      <c r="N86" s="53"/>
      <c r="O86" s="39"/>
      <c r="P86" s="40" t="s">
        <v>14</v>
      </c>
      <c r="Q86" s="41"/>
      <c r="R86" s="41"/>
      <c r="S86" s="42"/>
      <c r="T86" s="42"/>
      <c r="U86" s="42"/>
      <c r="V86" s="42"/>
      <c r="W86" s="42"/>
      <c r="X86" s="42"/>
      <c r="Y86" s="42"/>
      <c r="Z86" s="43"/>
    </row>
    <row r="87" spans="7:26" x14ac:dyDescent="0.3">
      <c r="G87" s="59"/>
      <c r="H87" s="49"/>
      <c r="I87" s="49"/>
      <c r="J87" s="49"/>
      <c r="K87" s="49"/>
      <c r="L87" s="49"/>
      <c r="M87" s="49"/>
      <c r="N87" s="54"/>
      <c r="O87" s="39"/>
      <c r="P87" s="41"/>
      <c r="Q87" s="41"/>
      <c r="R87" s="41"/>
      <c r="S87" s="42"/>
      <c r="T87" s="42"/>
      <c r="U87" s="42"/>
      <c r="V87" s="42"/>
      <c r="W87" s="42"/>
      <c r="X87" s="42"/>
      <c r="Y87" s="42"/>
      <c r="Z87" s="43"/>
    </row>
    <row r="88" spans="7:26" x14ac:dyDescent="0.3">
      <c r="G88" s="59"/>
      <c r="H88" s="57" t="s">
        <v>29</v>
      </c>
      <c r="I88" s="57" t="s">
        <v>30</v>
      </c>
      <c r="J88" s="57" t="s">
        <v>31</v>
      </c>
      <c r="K88" s="57" t="s">
        <v>32</v>
      </c>
      <c r="L88" s="57" t="s">
        <v>33</v>
      </c>
      <c r="M88" s="57" t="s">
        <v>34</v>
      </c>
      <c r="N88" s="54"/>
      <c r="O88" s="44"/>
      <c r="P88" s="41" t="str">
        <f>IF(AND(J86&gt;0,J86&lt;='Tableau d''emprunt'!$D$8),IF(ISNUMBER(MATCH(J86+1,'Tableau d''emprunt'!$B$16:$B$1015,0)),"Au "&amp;DAY(H89)&amp;"/"&amp;MONTH(H89)&amp;"/"&amp;YEAR(H89)&amp;", le capital restant à rembourser s'élève à "&amp;TEXT(ROUND(INDEX('Tableau d''emprunt'!$D$16:$D$1015,MATCH(J86,'Tableau d''emprunt'!$B$16:$B$1015,0)+1),2),"# ##0,00")&amp;" € ("&amp;TEXT(ROUND(INDEX('Tableau d''emprunt'!$D$16:$D$1015,MATCH(J86,'Tableau d''emprunt'!$B$16:$B$1015,0)+1),2)-IFERROR(ROUND(INDEX('Tableau d''emprunt'!$D$16:$D$1015,MATCH(J86,'Tableau d''emprunt'!$B$16:$B$1015,0)+13),2),0),"# ##0,00")&amp;" € à moins d'un an, "&amp;TEXT(IFERROR(ROUND(INDEX('Tableau d''emprunt'!$D$16:$D$1015,MATCH(J86,'Tableau d''emprunt'!$B$16:$B$1015,0)+13),2),0)-IFERROR(ROUND(INDEX('Tableau d''emprunt'!$D$16:$D$1015,MATCH(J86,'Tableau d''emprunt'!$B$16:$B$1015,0)+61),2),0),"# ##0,00")&amp;" € entre 1 et 5 ans, "&amp;TEXT(IFERROR(ROUND(INDEX('Tableau d''emprunt'!$D$16:$D$1015,MATCH(J86,'Tableau d''emprunt'!$B$16:$B$1015,0)+61),2),0),"# ##0,00")&amp;" € à plus de 5 ans)","A cette date, il n'y a plus de capital à rembourser"),"")</f>
        <v>Au 30/9/2025, le capital restant à rembourser s'élève à 245 210,15 € (6 582,07 € à moins d'un an, 28 717,60 € entre 1 et 5 ans, 209 910,48 € à plus de 5 ans)</v>
      </c>
      <c r="Q88" s="42"/>
      <c r="R88" s="41"/>
      <c r="S88" s="41"/>
      <c r="T88" s="41"/>
      <c r="U88" s="41"/>
      <c r="V88" s="41"/>
      <c r="W88" s="41"/>
      <c r="X88" s="42"/>
      <c r="Y88" s="42"/>
      <c r="Z88" s="43"/>
    </row>
    <row r="89" spans="7:26" x14ac:dyDescent="0.3">
      <c r="G89" s="59"/>
      <c r="H89" s="31">
        <f>IF(AND(J86&gt;0,J86&lt;='Tableau d''emprunt'!$D$8),EOMONTH(VLOOKUP(J86,'Tableau d''emprunt'!$B$16:$N$1015,2,0),0),"")</f>
        <v>45930</v>
      </c>
      <c r="I89" s="32" t="str">
        <f>IF(AND(J86&gt;0,J86&lt;='Tableau d''emprunt'!$D$8),"ECH_"&amp;J86&amp;"_"&amp;MONTH(H89)&amp;"_"&amp;YEAR(H89),"")</f>
        <v>ECH_9_9_2025</v>
      </c>
      <c r="J89" s="32">
        <f>IF(AND(J86&gt;0,J86&lt;='Tableau d''emprunt'!$D$8),$B$9,"")</f>
        <v>1640000</v>
      </c>
      <c r="K89" s="32" t="str">
        <f>IF(AND(J86&gt;0,J86&lt;='Tableau d''emprunt'!$D$8),$B$6&amp;" - ECH. N°"&amp;J86&amp;" DU "&amp;TEXT($H$9,"jj/mm/aaaa"),"")</f>
        <v>EMPRUNT CM (100K €) - ECH. N°9 DU 31/01/2025</v>
      </c>
      <c r="L89" s="33"/>
      <c r="M89" s="33">
        <f>IF(AND(J86&gt;0,J86&lt;='Tableau d''emprunt'!$D$8),VLOOKUP(J86,'Tableau d''emprunt'!$B$16:$N$1015,8,0),"")</f>
        <v>1307.3650198277753</v>
      </c>
      <c r="N89" s="54"/>
      <c r="O89" s="44"/>
      <c r="P89" s="41" t="str">
        <f>IF(AND(J86&gt;0,J86&lt;='Tableau d''emprunt'!$D$8),
   IF(ISNUMBER(MATCH(J86+1,'Tableau d''emprunt'!$B$16:$B$1015,0)),
      "Il reste également "&amp;TEXT(ROUND('Tableau d''emprunt'!$I$9-VLOOKUP(J86,'Tableau d''emprunt'!$B$16:$N$1015,13,0),2),"# ##0,00")&amp;" € d'intérêts ainsi que "&amp;TEXT(ROUND('Tableau d''emprunt'!$I$10-(VLOOKUP(J86,'Tableau d''emprunt'!$B$16:$N$1015,6,0)*J86),2),"# ##0,00")&amp;" € d'assurance à verser",
      "Il n'y a plus d'intérêts ni d'assurance à verser"
   ),
"")</f>
        <v>Il reste également 117 045,58 € d'intérêts ainsi que 18 187,50 € d'assurance à verser</v>
      </c>
      <c r="Q89" s="42"/>
      <c r="R89" s="41"/>
      <c r="S89" s="41"/>
      <c r="T89" s="41"/>
      <c r="U89" s="41"/>
      <c r="V89" s="41"/>
      <c r="W89" s="41"/>
      <c r="X89" s="42"/>
      <c r="Y89" s="42"/>
      <c r="Z89" s="43"/>
    </row>
    <row r="90" spans="7:26" x14ac:dyDescent="0.3">
      <c r="G90" s="59"/>
      <c r="H90" s="31">
        <f>IF(AND(J86&gt;0,J86&lt;='Tableau d''emprunt'!$D$8),EOMONTH(VLOOKUP(J86,'Tableau d''emprunt'!$B$16:$N$1015,2,0),0),"")</f>
        <v>45930</v>
      </c>
      <c r="I90" s="32" t="str">
        <f>IF(AND(J86&gt;0,J86&lt;='Tableau d''emprunt'!$D$8),"ECH_"&amp;J86&amp;"_"&amp;MONTH(H89)&amp;"_"&amp;YEAR(H89),"")</f>
        <v>ECH_9_9_2025</v>
      </c>
      <c r="J90" s="34">
        <f>IF(AND(J86&gt;0,J86&lt;='Tableau d''emprunt'!$D$8),$B$12,"")</f>
        <v>1641000</v>
      </c>
      <c r="K90" s="32" t="str">
        <f>IF(AND(J86&gt;0,J86&lt;='Tableau d''emprunt'!$D$8),$B$6&amp;" - ECH. N°"&amp;J86&amp;" DU "&amp;TEXT($H$9,"jj/mm/aaaa"),"")</f>
        <v>EMPRUNT CM (100K €) - ECH. N°9 DU 31/01/2025</v>
      </c>
      <c r="L90" s="33">
        <f>IF(AND(J86&gt;0,J86&lt;='Tableau d''emprunt'!$D$8),VLOOKUP(J86,'Tableau d''emprunt'!$B$16:$N$1015,4,0),"")</f>
        <v>538.338130686407</v>
      </c>
      <c r="M90" s="33"/>
      <c r="N90" s="54"/>
      <c r="O90" s="44"/>
      <c r="P90" s="41" t="str">
        <f>IF(AND(J86&gt;0,J86&lt;='Tableau d''emprunt'!$D$8),"À ce stade du prêt, "&amp;TEXT((('Tableau d''emprunt'!$D$10-ROUND(INDEX('Tableau d''emprunt'!$D$16:$D$1015,MATCH(J86,'Tableau d''emprunt'!$B$16:$B$1015,0)+1),2)))/'Tableau d''emprunt'!$D$10,"0,00%")&amp;" du capital a été remboursé et "&amp;TEXT(('Tableau d''emprunt'!$I$8-ROUND('Tableau d''emprunt'!$I$9-VLOOKUP(J86,'Tableau d''emprunt'!$B$16:$N$1015,13,0),2))/'Tableau d''emprunt'!$I$8,"0,00%")&amp;" des intérêts ont été versés","")</f>
        <v>À ce stade du prêt, 1,92% du capital a été remboursé et 17,69% des intérêts ont été versés</v>
      </c>
      <c r="Q90" s="42"/>
      <c r="R90" s="41"/>
      <c r="S90" s="41"/>
      <c r="T90" s="41"/>
      <c r="U90" s="41"/>
      <c r="V90" s="41"/>
      <c r="W90" s="41"/>
      <c r="X90" s="42"/>
      <c r="Y90" s="42"/>
      <c r="Z90" s="43"/>
    </row>
    <row r="91" spans="7:26" x14ac:dyDescent="0.3">
      <c r="G91" s="59"/>
      <c r="H91" s="31">
        <f>IF(AND(J86&gt;0,J86&lt;='Tableau d''emprunt'!$D$8),EOMONTH(VLOOKUP(J86,'Tableau d''emprunt'!$B$16:$N$1015,2,0),0),"")</f>
        <v>45930</v>
      </c>
      <c r="I91" s="32" t="str">
        <f>IF(AND(J86&gt;0,J86&lt;='Tableau d''emprunt'!$D$8),"ECH_"&amp;J86&amp;"_"&amp;MONTH(H89)&amp;"_"&amp;YEAR(H89),"")</f>
        <v>ECH_9_9_2025</v>
      </c>
      <c r="J91" s="34">
        <f>IF(AND(J86&gt;0,J86&lt;='Tableau d''emprunt'!$D$8),$B$15,"")</f>
        <v>6610000</v>
      </c>
      <c r="K91" s="32" t="str">
        <f>IF(AND(J86&gt;0,J86&lt;='Tableau d''emprunt'!$D$8),$B$6&amp;" - ECH. N°"&amp;J86&amp;" DU "&amp;TEXT($H$9,"jj/mm/aaaa"),"")</f>
        <v>EMPRUNT CM (100K €) - ECH. N°9 DU 31/01/2025</v>
      </c>
      <c r="L91" s="33">
        <f>IF(AND(J86&gt;0,J86&lt;='Tableau d''emprunt'!$D$8),VLOOKUP(J86,'Tableau d''emprunt'!$B$16:$N$1015,5,0),"")</f>
        <v>706.52688914136831</v>
      </c>
      <c r="M91" s="33"/>
      <c r="N91" s="54"/>
      <c r="O91" s="44"/>
      <c r="P91" s="41" t="str">
        <f>IF(AND(J86&gt;0,J86&lt;='Tableau d''emprunt'!$D$8),
"Depuis l'origine du prêt ("&amp;
IF(INT(J86/12)&gt;0,
   INT(J86/12)&amp;" an"&amp;IF(INT(J86/12)&gt;1,"s ","")&amp;
   IF(MOD(J86,12)&gt;0,"et "&amp;MOD(J86,12)&amp;" mois",""),
   J86&amp;" mois"
)&amp;
"), "&amp;
ROUND(VLOOKUP(J86,'Tableau d''emprunt'!$B$16:$O$1015,14,0)*100,0)&amp;
" % des sommes versées (hors assurance) ont été consacrées aux intérêts plutôt qu'au remboursement du capital.",
"")</f>
        <v>Depuis l'origine du prêt (9 mois), 57 % des sommes versées (hors assurance) ont été consacrées aux intérêts plutôt qu'au remboursement du capital.</v>
      </c>
      <c r="Q91" s="42"/>
      <c r="R91" s="41"/>
      <c r="S91" s="41"/>
      <c r="T91" s="41"/>
      <c r="U91" s="41"/>
      <c r="V91" s="41"/>
      <c r="W91" s="41"/>
      <c r="X91" s="42"/>
      <c r="Y91" s="42"/>
      <c r="Z91" s="43"/>
    </row>
    <row r="92" spans="7:26" x14ac:dyDescent="0.3">
      <c r="G92" s="59"/>
      <c r="H92" s="31">
        <f>IF(AND(J86&gt;0,J86&lt;='Tableau d''emprunt'!$D$8),EOMONTH(VLOOKUP(J86,'Tableau d''emprunt'!$B$16:$N$1015,2,0),0),"")</f>
        <v>45930</v>
      </c>
      <c r="I92" s="32" t="str">
        <f>IF(AND(J86&gt;0,J86&lt;='Tableau d''emprunt'!$D$8),"ECH_"&amp;J86&amp;"_"&amp;MONTH(H89)&amp;"_"&amp;YEAR(H89),"")</f>
        <v>ECH_9_9_2025</v>
      </c>
      <c r="J92" s="34">
        <f>IF(AND(J86&gt;0,J86&lt;='Tableau d''emprunt'!$D$8),$B$18,"")</f>
        <v>6160000</v>
      </c>
      <c r="K92" s="32" t="str">
        <f>IF(AND(J86&gt;0,J86&lt;='Tableau d''emprunt'!$D$8),$B$6&amp;" - ECH. N°"&amp;J86&amp;" DU "&amp;TEXT($H$9,"jj/mm/aaaa"),"")</f>
        <v>EMPRUNT CM (100K €) - ECH. N°9 DU 31/01/2025</v>
      </c>
      <c r="L92" s="33">
        <f>IF(AND(J86&gt;0,J86&lt;='Tableau d''emprunt'!$D$8),VLOOKUP(J86,'Tableau d''emprunt'!$B$16:$N$1015,6,0),"")</f>
        <v>62.5</v>
      </c>
      <c r="M92" s="33"/>
      <c r="N92" s="54"/>
      <c r="O92" s="44"/>
      <c r="P92" s="41" t="str">
        <f>IF(AND(J86&gt;0,J86&lt;='Tableau d''emprunt'!$D$8),
"Cela représente "&amp;TEXT(VLOOKUP(J86,'Tableau d''emprunt'!$B$16:$O$1015,13,0),"# ##0,00 €")&amp;
" d'intérêts sur les "&amp;TEXT(VLOOKUP(J86,'Tableau d''emprunt'!$B$16:$O$1015,13,0)+VLOOKUP(J86,'Tableau d''emprunt'!$B$16:$O$1015,11,0),"# ##0,00 €")&amp;
" versés (hors assurance).",
"")</f>
        <v>Cela représente 6 413,93 € d'intérêts sur les 11 203,79 € versés (hors assurance).</v>
      </c>
      <c r="Q92" s="42"/>
      <c r="R92" s="41"/>
      <c r="S92" s="41"/>
      <c r="T92" s="41"/>
      <c r="U92" s="41"/>
      <c r="V92" s="41"/>
      <c r="W92" s="41"/>
      <c r="X92" s="42"/>
      <c r="Y92" s="42"/>
      <c r="Z92" s="43"/>
    </row>
    <row r="93" spans="7:26" ht="15" thickBot="1" x14ac:dyDescent="0.35">
      <c r="G93" s="50"/>
      <c r="H93" s="55"/>
      <c r="I93" s="55"/>
      <c r="J93" s="55"/>
      <c r="K93" s="55"/>
      <c r="L93" s="55"/>
      <c r="M93" s="55"/>
      <c r="N93" s="56"/>
      <c r="O93" s="45"/>
      <c r="P93" s="46"/>
      <c r="Q93" s="46"/>
      <c r="R93" s="46"/>
      <c r="S93" s="47"/>
      <c r="T93" s="47"/>
      <c r="U93" s="47"/>
      <c r="V93" s="47"/>
      <c r="W93" s="47"/>
      <c r="X93" s="47"/>
      <c r="Y93" s="47"/>
      <c r="Z93" s="48"/>
    </row>
    <row r="94" spans="7:26" ht="15" thickBot="1" x14ac:dyDescent="0.35"/>
    <row r="95" spans="7:26" ht="15" thickBot="1" x14ac:dyDescent="0.35">
      <c r="G95" s="60">
        <f>+G85+1</f>
        <v>10</v>
      </c>
      <c r="H95" s="58"/>
      <c r="I95" s="58"/>
      <c r="J95" s="58"/>
      <c r="K95" s="58"/>
      <c r="L95" s="58"/>
      <c r="M95" s="58"/>
      <c r="N95" s="52"/>
      <c r="O95" s="35"/>
      <c r="P95" s="36"/>
      <c r="Q95" s="36"/>
      <c r="R95" s="36"/>
      <c r="S95" s="37"/>
      <c r="T95" s="37"/>
      <c r="U95" s="37"/>
      <c r="V95" s="37"/>
      <c r="W95" s="37"/>
      <c r="X95" s="37"/>
      <c r="Y95" s="37"/>
      <c r="Z95" s="38"/>
    </row>
    <row r="96" spans="7:26" ht="15" thickBot="1" x14ac:dyDescent="0.35">
      <c r="G96" s="59"/>
      <c r="H96" s="51" t="s">
        <v>35</v>
      </c>
      <c r="I96" s="49"/>
      <c r="J96" s="87">
        <f>J86+1</f>
        <v>10</v>
      </c>
      <c r="K96" s="49"/>
      <c r="L96" s="49"/>
      <c r="M96" s="49"/>
      <c r="N96" s="53"/>
      <c r="O96" s="39"/>
      <c r="P96" s="40" t="s">
        <v>14</v>
      </c>
      <c r="Q96" s="41"/>
      <c r="R96" s="41"/>
      <c r="S96" s="42"/>
      <c r="T96" s="42"/>
      <c r="U96" s="42"/>
      <c r="V96" s="42"/>
      <c r="W96" s="42"/>
      <c r="X96" s="42"/>
      <c r="Y96" s="42"/>
      <c r="Z96" s="43"/>
    </row>
    <row r="97" spans="7:26" x14ac:dyDescent="0.3">
      <c r="G97" s="59"/>
      <c r="H97" s="49"/>
      <c r="I97" s="49"/>
      <c r="J97" s="49"/>
      <c r="K97" s="49"/>
      <c r="L97" s="49"/>
      <c r="M97" s="49"/>
      <c r="N97" s="54"/>
      <c r="O97" s="39"/>
      <c r="P97" s="41"/>
      <c r="Q97" s="41"/>
      <c r="R97" s="41"/>
      <c r="S97" s="42"/>
      <c r="T97" s="42"/>
      <c r="U97" s="42"/>
      <c r="V97" s="42"/>
      <c r="W97" s="42"/>
      <c r="X97" s="42"/>
      <c r="Y97" s="42"/>
      <c r="Z97" s="43"/>
    </row>
    <row r="98" spans="7:26" x14ac:dyDescent="0.3">
      <c r="G98" s="59"/>
      <c r="H98" s="57" t="s">
        <v>29</v>
      </c>
      <c r="I98" s="57" t="s">
        <v>30</v>
      </c>
      <c r="J98" s="57" t="s">
        <v>31</v>
      </c>
      <c r="K98" s="57" t="s">
        <v>32</v>
      </c>
      <c r="L98" s="57" t="s">
        <v>33</v>
      </c>
      <c r="M98" s="57" t="s">
        <v>34</v>
      </c>
      <c r="N98" s="54"/>
      <c r="O98" s="44"/>
      <c r="P98" s="41" t="str">
        <f>IF(AND(J96&gt;0,J96&lt;='Tableau d''emprunt'!$D$8),IF(ISNUMBER(MATCH(J96+1,'Tableau d''emprunt'!$B$16:$B$1015,0)),"Au "&amp;DAY(H99)&amp;"/"&amp;MONTH(H99)&amp;"/"&amp;YEAR(H99)&amp;", le capital restant à rembourser s'élève à "&amp;TEXT(ROUND(INDEX('Tableau d''emprunt'!$D$16:$D$1015,MATCH(J96,'Tableau d''emprunt'!$B$16:$B$1015,0)+1),2),"# ##0,00")&amp;" € ("&amp;TEXT(ROUND(INDEX('Tableau d''emprunt'!$D$16:$D$1015,MATCH(J96,'Tableau d''emprunt'!$B$16:$B$1015,0)+1),2)-IFERROR(ROUND(INDEX('Tableau d''emprunt'!$D$16:$D$1015,MATCH(J96,'Tableau d''emprunt'!$B$16:$B$1015,0)+13),2),0),"# ##0,00")&amp;" € à moins d'un an, "&amp;TEXT(IFERROR(ROUND(INDEX('Tableau d''emprunt'!$D$16:$D$1015,MATCH(J96,'Tableau d''emprunt'!$B$16:$B$1015,0)+13),2),0)-IFERROR(ROUND(INDEX('Tableau d''emprunt'!$D$16:$D$1015,MATCH(J96,'Tableau d''emprunt'!$B$16:$B$1015,0)+61),2),0),"# ##0,00")&amp;" € entre 1 et 5 ans, "&amp;TEXT(IFERROR(ROUND(INDEX('Tableau d''emprunt'!$D$16:$D$1015,MATCH(J96,'Tableau d''emprunt'!$B$16:$B$1015,0)+61),2),0),"# ##0,00")&amp;" € à plus de 5 ans)","A cette date, il n'y a plus de capital à rembourser"),"")</f>
        <v>Au 31/10/2025, le capital restant à rembourser s'élève à 244 670,26 € (6 600,99 € à moins d'un an, 28 800,16 € entre 1 et 5 ans, 209 269,11 € à plus de 5 ans)</v>
      </c>
      <c r="Q98" s="42"/>
      <c r="R98" s="41"/>
      <c r="S98" s="41"/>
      <c r="T98" s="41"/>
      <c r="U98" s="41"/>
      <c r="V98" s="41"/>
      <c r="W98" s="41"/>
      <c r="X98" s="42"/>
      <c r="Y98" s="42"/>
      <c r="Z98" s="43"/>
    </row>
    <row r="99" spans="7:26" x14ac:dyDescent="0.3">
      <c r="G99" s="59"/>
      <c r="H99" s="31">
        <f>IF(AND(J96&gt;0,J96&lt;='Tableau d''emprunt'!$D$8),EOMONTH(VLOOKUP(J96,'Tableau d''emprunt'!$B$16:$N$1015,2,0),0),"")</f>
        <v>45961</v>
      </c>
      <c r="I99" s="32" t="str">
        <f>IF(AND(J96&gt;0,J96&lt;='Tableau d''emprunt'!$D$8),"ECH_"&amp;J96&amp;"_"&amp;MONTH(H99)&amp;"_"&amp;YEAR(H99),"")</f>
        <v>ECH_10_10_2025</v>
      </c>
      <c r="J99" s="32">
        <f>IF(AND(J96&gt;0,J96&lt;='Tableau d''emprunt'!$D$8),$B$9,"")</f>
        <v>1640000</v>
      </c>
      <c r="K99" s="32" t="str">
        <f>IF(AND(J96&gt;0,J96&lt;='Tableau d''emprunt'!$D$8),$B$6&amp;" - ECH. N°"&amp;J96&amp;" DU "&amp;TEXT($H$9,"jj/mm/aaaa"),"")</f>
        <v>EMPRUNT CM (100K €) - ECH. N°10 DU 31/01/2025</v>
      </c>
      <c r="L99" s="33"/>
      <c r="M99" s="33">
        <f>IF(AND(J96&gt;0,J96&lt;='Tableau d''emprunt'!$D$8),VLOOKUP(J96,'Tableau d''emprunt'!$B$16:$N$1015,8,0),"")</f>
        <v>1307.3650198277753</v>
      </c>
      <c r="N99" s="54"/>
      <c r="O99" s="44"/>
      <c r="P99" s="41" t="str">
        <f>IF(AND(J96&gt;0,J96&lt;='Tableau d''emprunt'!$D$8),
   IF(ISNUMBER(MATCH(J96+1,'Tableau d''emprunt'!$B$16:$B$1015,0)),
      "Il reste également "&amp;TEXT(ROUND('Tableau d''emprunt'!$I$9-VLOOKUP(J96,'Tableau d''emprunt'!$B$16:$N$1015,13,0),2),"# ##0,00")&amp;" € d'intérêts ainsi que "&amp;TEXT(ROUND('Tableau d''emprunt'!$I$10-(VLOOKUP(J96,'Tableau d''emprunt'!$B$16:$N$1015,6,0)*J96),2),"# ##0,00")&amp;" € d'assurance à verser",
      "Il n'y a plus d'intérêts ni d'assurance à verser"
   ),
"")</f>
        <v>Il reste également 116 340,60 € d'intérêts ainsi que 18 125,00 € d'assurance à verser</v>
      </c>
      <c r="Q99" s="42"/>
      <c r="R99" s="41"/>
      <c r="S99" s="41"/>
      <c r="T99" s="41"/>
      <c r="U99" s="41"/>
      <c r="V99" s="41"/>
      <c r="W99" s="41"/>
      <c r="X99" s="42"/>
      <c r="Y99" s="42"/>
      <c r="Z99" s="43"/>
    </row>
    <row r="100" spans="7:26" x14ac:dyDescent="0.3">
      <c r="G100" s="59"/>
      <c r="H100" s="31">
        <f>IF(AND(J96&gt;0,J96&lt;='Tableau d''emprunt'!$D$8),EOMONTH(VLOOKUP(J96,'Tableau d''emprunt'!$B$16:$N$1015,2,0),0),"")</f>
        <v>45961</v>
      </c>
      <c r="I100" s="32" t="str">
        <f>IF(AND(J96&gt;0,J96&lt;='Tableau d''emprunt'!$D$8),"ECH_"&amp;J96&amp;"_"&amp;MONTH(H99)&amp;"_"&amp;YEAR(H99),"")</f>
        <v>ECH_10_10_2025</v>
      </c>
      <c r="J100" s="34">
        <f>IF(AND(J96&gt;0,J96&lt;='Tableau d''emprunt'!$D$8),$B$12,"")</f>
        <v>1641000</v>
      </c>
      <c r="K100" s="32" t="str">
        <f>IF(AND(J96&gt;0,J96&lt;='Tableau d''emprunt'!$D$8),$B$6&amp;" - ECH. N°"&amp;J96&amp;" DU "&amp;TEXT($H$9,"jj/mm/aaaa"),"")</f>
        <v>EMPRUNT CM (100K €) - ECH. N°10 DU 31/01/2025</v>
      </c>
      <c r="L100" s="33">
        <f>IF(AND(J96&gt;0,J96&lt;='Tableau d''emprunt'!$D$8),VLOOKUP(J96,'Tableau d''emprunt'!$B$16:$N$1015,4,0),"")</f>
        <v>539.88585281213057</v>
      </c>
      <c r="M100" s="33"/>
      <c r="N100" s="54"/>
      <c r="O100" s="44"/>
      <c r="P100" s="41" t="str">
        <f>IF(AND(J96&gt;0,J96&lt;='Tableau d''emprunt'!$D$8),"À ce stade du prêt, "&amp;TEXT((('Tableau d''emprunt'!$D$10-ROUND(INDEX('Tableau d''emprunt'!$D$16:$D$1015,MATCH(J96,'Tableau d''emprunt'!$B$16:$B$1015,0)+1),2)))/'Tableau d''emprunt'!$D$10,"0,00%")&amp;" du capital a été remboursé et "&amp;TEXT(('Tableau d''emprunt'!$I$8-ROUND('Tableau d''emprunt'!$I$9-VLOOKUP(J96,'Tableau d''emprunt'!$B$16:$N$1015,13,0),2))/'Tableau d''emprunt'!$I$8,"0,00%")&amp;" des intérêts ont été versés","")</f>
        <v>À ce stade du prêt, 2,13% du capital a été remboursé et 18,19% des intérêts ont été versés</v>
      </c>
      <c r="Q100" s="42"/>
      <c r="R100" s="41"/>
      <c r="S100" s="41"/>
      <c r="T100" s="41"/>
      <c r="U100" s="41"/>
      <c r="V100" s="41"/>
      <c r="W100" s="41"/>
      <c r="X100" s="42"/>
      <c r="Y100" s="42"/>
      <c r="Z100" s="43"/>
    </row>
    <row r="101" spans="7:26" x14ac:dyDescent="0.3">
      <c r="G101" s="59"/>
      <c r="H101" s="31">
        <f>IF(AND(J96&gt;0,J96&lt;='Tableau d''emprunt'!$D$8),EOMONTH(VLOOKUP(J96,'Tableau d''emprunt'!$B$16:$N$1015,2,0),0),"")</f>
        <v>45961</v>
      </c>
      <c r="I101" s="32" t="str">
        <f>IF(AND(J96&gt;0,J96&lt;='Tableau d''emprunt'!$D$8),"ECH_"&amp;J96&amp;"_"&amp;MONTH(H99)&amp;"_"&amp;YEAR(H99),"")</f>
        <v>ECH_10_10_2025</v>
      </c>
      <c r="J101" s="34">
        <f>IF(AND(J96&gt;0,J96&lt;='Tableau d''emprunt'!$D$8),$B$15,"")</f>
        <v>6610000</v>
      </c>
      <c r="K101" s="32" t="str">
        <f>IF(AND(J96&gt;0,J96&lt;='Tableau d''emprunt'!$D$8),$B$6&amp;" - ECH. N°"&amp;J96&amp;" DU "&amp;TEXT($H$9,"jj/mm/aaaa"),"")</f>
        <v>EMPRUNT CM (100K €) - ECH. N°10 DU 31/01/2025</v>
      </c>
      <c r="L101" s="33">
        <f>IF(AND(J96&gt;0,J96&lt;='Tableau d''emprunt'!$D$8),VLOOKUP(J96,'Tableau d''emprunt'!$B$16:$N$1015,5,0),"")</f>
        <v>704.97916701564475</v>
      </c>
      <c r="M101" s="33"/>
      <c r="N101" s="54"/>
      <c r="O101" s="44"/>
      <c r="P101" s="41" t="str">
        <f>IF(AND(J96&gt;0,J96&lt;='Tableau d''emprunt'!$D$8),
"Depuis l'origine du prêt ("&amp;
IF(INT(J96/12)&gt;0,
   INT(J96/12)&amp;" an"&amp;IF(INT(J96/12)&gt;1,"s ","")&amp;
   IF(MOD(J96,12)&gt;0,"et "&amp;MOD(J96,12)&amp;" mois",""),
   J96&amp;" mois"
)&amp;
"), "&amp;
ROUND(VLOOKUP(J96,'Tableau d''emprunt'!$B$16:$O$1015,14,0)*100,0)&amp;
" % des sommes versées (hors assurance) ont été consacrées aux intérêts plutôt qu'au remboursement du capital.",
"")</f>
        <v>Depuis l'origine du prêt (10 mois), 57 % des sommes versées (hors assurance) ont été consacrées aux intérêts plutôt qu'au remboursement du capital.</v>
      </c>
      <c r="Q101" s="42"/>
      <c r="R101" s="41"/>
      <c r="S101" s="41"/>
      <c r="T101" s="41"/>
      <c r="U101" s="41"/>
      <c r="V101" s="41"/>
      <c r="W101" s="41"/>
      <c r="X101" s="42"/>
      <c r="Y101" s="42"/>
      <c r="Z101" s="43"/>
    </row>
    <row r="102" spans="7:26" x14ac:dyDescent="0.3">
      <c r="G102" s="59"/>
      <c r="H102" s="31">
        <f>IF(AND(J96&gt;0,J96&lt;='Tableau d''emprunt'!$D$8),EOMONTH(VLOOKUP(J96,'Tableau d''emprunt'!$B$16:$N$1015,2,0),0),"")</f>
        <v>45961</v>
      </c>
      <c r="I102" s="32" t="str">
        <f>IF(AND(J96&gt;0,J96&lt;='Tableau d''emprunt'!$D$8),"ECH_"&amp;J96&amp;"_"&amp;MONTH(H99)&amp;"_"&amp;YEAR(H99),"")</f>
        <v>ECH_10_10_2025</v>
      </c>
      <c r="J102" s="34">
        <f>IF(AND(J96&gt;0,J96&lt;='Tableau d''emprunt'!$D$8),$B$18,"")</f>
        <v>6160000</v>
      </c>
      <c r="K102" s="32" t="str">
        <f>IF(AND(J96&gt;0,J96&lt;='Tableau d''emprunt'!$D$8),$B$6&amp;" - ECH. N°"&amp;J96&amp;" DU "&amp;TEXT($H$9,"jj/mm/aaaa"),"")</f>
        <v>EMPRUNT CM (100K €) - ECH. N°10 DU 31/01/2025</v>
      </c>
      <c r="L102" s="33">
        <f>IF(AND(J96&gt;0,J96&lt;='Tableau d''emprunt'!$D$8),VLOOKUP(J96,'Tableau d''emprunt'!$B$16:$N$1015,6,0),"")</f>
        <v>62.5</v>
      </c>
      <c r="M102" s="33"/>
      <c r="N102" s="54"/>
      <c r="O102" s="44"/>
      <c r="P102" s="41" t="str">
        <f>IF(AND(J96&gt;0,J96&lt;='Tableau d''emprunt'!$D$8),
"Cela représente "&amp;TEXT(VLOOKUP(J96,'Tableau d''emprunt'!$B$16:$O$1015,13,0),"# ##0,00 €")&amp;
" d'intérêts sur les "&amp;TEXT(VLOOKUP(J96,'Tableau d''emprunt'!$B$16:$O$1015,13,0)+VLOOKUP(J96,'Tableau d''emprunt'!$B$16:$O$1015,11,0),"# ##0,00 €")&amp;
" versés (hors assurance).",
"")</f>
        <v>Cela représente 7 118,91 € d'intérêts sur les 12 448,65 € versés (hors assurance).</v>
      </c>
      <c r="Q102" s="42"/>
      <c r="R102" s="41"/>
      <c r="S102" s="41"/>
      <c r="T102" s="41"/>
      <c r="U102" s="41"/>
      <c r="V102" s="41"/>
      <c r="W102" s="41"/>
      <c r="X102" s="42"/>
      <c r="Y102" s="42"/>
      <c r="Z102" s="43"/>
    </row>
    <row r="103" spans="7:26" ht="15" thickBot="1" x14ac:dyDescent="0.35">
      <c r="G103" s="50"/>
      <c r="H103" s="55"/>
      <c r="I103" s="55"/>
      <c r="J103" s="55"/>
      <c r="K103" s="55"/>
      <c r="L103" s="55"/>
      <c r="M103" s="55"/>
      <c r="N103" s="56"/>
      <c r="O103" s="45"/>
      <c r="P103" s="46"/>
      <c r="Q103" s="46"/>
      <c r="R103" s="46"/>
      <c r="S103" s="47"/>
      <c r="T103" s="47"/>
      <c r="U103" s="47"/>
      <c r="V103" s="47"/>
      <c r="W103" s="47"/>
      <c r="X103" s="47"/>
      <c r="Y103" s="47"/>
      <c r="Z103" s="48"/>
    </row>
    <row r="104" spans="7:26" ht="15" thickBot="1" x14ac:dyDescent="0.35"/>
    <row r="105" spans="7:26" ht="15" thickBot="1" x14ac:dyDescent="0.35">
      <c r="G105" s="60">
        <f>+G95+1</f>
        <v>11</v>
      </c>
      <c r="H105" s="58"/>
      <c r="I105" s="58"/>
      <c r="J105" s="58"/>
      <c r="K105" s="58"/>
      <c r="L105" s="58"/>
      <c r="M105" s="58"/>
      <c r="N105" s="52"/>
      <c r="O105" s="35"/>
      <c r="P105" s="36"/>
      <c r="Q105" s="36"/>
      <c r="R105" s="36"/>
      <c r="S105" s="37"/>
      <c r="T105" s="37"/>
      <c r="U105" s="37"/>
      <c r="V105" s="37"/>
      <c r="W105" s="37"/>
      <c r="X105" s="37"/>
      <c r="Y105" s="37"/>
      <c r="Z105" s="38"/>
    </row>
    <row r="106" spans="7:26" ht="15" thickBot="1" x14ac:dyDescent="0.35">
      <c r="G106" s="59"/>
      <c r="H106" s="51" t="s">
        <v>35</v>
      </c>
      <c r="I106" s="49"/>
      <c r="J106" s="87">
        <f>J96+1</f>
        <v>11</v>
      </c>
      <c r="K106" s="49"/>
      <c r="L106" s="49"/>
      <c r="M106" s="49"/>
      <c r="N106" s="53"/>
      <c r="O106" s="39"/>
      <c r="P106" s="40" t="s">
        <v>14</v>
      </c>
      <c r="Q106" s="41"/>
      <c r="R106" s="41"/>
      <c r="S106" s="42"/>
      <c r="T106" s="42"/>
      <c r="U106" s="42"/>
      <c r="V106" s="42"/>
      <c r="W106" s="42"/>
      <c r="X106" s="42"/>
      <c r="Y106" s="42"/>
      <c r="Z106" s="43"/>
    </row>
    <row r="107" spans="7:26" x14ac:dyDescent="0.3">
      <c r="G107" s="59"/>
      <c r="H107" s="49"/>
      <c r="I107" s="49"/>
      <c r="J107" s="49"/>
      <c r="K107" s="49"/>
      <c r="L107" s="49"/>
      <c r="M107" s="49"/>
      <c r="N107" s="54"/>
      <c r="O107" s="39"/>
      <c r="P107" s="41"/>
      <c r="Q107" s="41"/>
      <c r="R107" s="41"/>
      <c r="S107" s="42"/>
      <c r="T107" s="42"/>
      <c r="U107" s="42"/>
      <c r="V107" s="42"/>
      <c r="W107" s="42"/>
      <c r="X107" s="42"/>
      <c r="Y107" s="42"/>
      <c r="Z107" s="43"/>
    </row>
    <row r="108" spans="7:26" x14ac:dyDescent="0.3">
      <c r="G108" s="59"/>
      <c r="H108" s="57" t="s">
        <v>29</v>
      </c>
      <c r="I108" s="57" t="s">
        <v>30</v>
      </c>
      <c r="J108" s="57" t="s">
        <v>31</v>
      </c>
      <c r="K108" s="57" t="s">
        <v>32</v>
      </c>
      <c r="L108" s="57" t="s">
        <v>33</v>
      </c>
      <c r="M108" s="57" t="s">
        <v>34</v>
      </c>
      <c r="N108" s="54"/>
      <c r="O108" s="44"/>
      <c r="P108" s="41" t="str">
        <f>IF(AND(J106&gt;0,J106&lt;='Tableau d''emprunt'!$D$8),IF(ISNUMBER(MATCH(J106+1,'Tableau d''emprunt'!$B$16:$B$1015,0)),"Au "&amp;DAY(H109)&amp;"/"&amp;MONTH(H109)&amp;"/"&amp;YEAR(H109)&amp;", le capital restant à rembourser s'élève à "&amp;TEXT(ROUND(INDEX('Tableau d''emprunt'!$D$16:$D$1015,MATCH(J106,'Tableau d''emprunt'!$B$16:$B$1015,0)+1),2),"# ##0,00")&amp;" € ("&amp;TEXT(ROUND(INDEX('Tableau d''emprunt'!$D$16:$D$1015,MATCH(J106,'Tableau d''emprunt'!$B$16:$B$1015,0)+1),2)-IFERROR(ROUND(INDEX('Tableau d''emprunt'!$D$16:$D$1015,MATCH(J106,'Tableau d''emprunt'!$B$16:$B$1015,0)+13),2),0),"# ##0,00")&amp;" € à moins d'un an, "&amp;TEXT(IFERROR(ROUND(INDEX('Tableau d''emprunt'!$D$16:$D$1015,MATCH(J106,'Tableau d''emprunt'!$B$16:$B$1015,0)+13),2),0)-IFERROR(ROUND(INDEX('Tableau d''emprunt'!$D$16:$D$1015,MATCH(J106,'Tableau d''emprunt'!$B$16:$B$1015,0)+61),2),0),"# ##0,00")&amp;" € entre 1 et 5 ans, "&amp;TEXT(IFERROR(ROUND(INDEX('Tableau d''emprunt'!$D$16:$D$1015,MATCH(J106,'Tableau d''emprunt'!$B$16:$B$1015,0)+61),2),0),"# ##0,00")&amp;" € à plus de 5 ans)","A cette date, il n'y a plus de capital à rembourser"),"")</f>
        <v>Au 30/11/2025, le capital restant à rembourser s'élève à 244 128,82 € (6 619,96 € à moins d'un an, 28 882,97 € entre 1 et 5 ans, 208 625,89 € à plus de 5 ans)</v>
      </c>
      <c r="Q108" s="42"/>
      <c r="R108" s="41"/>
      <c r="S108" s="41"/>
      <c r="T108" s="41"/>
      <c r="U108" s="41"/>
      <c r="V108" s="41"/>
      <c r="W108" s="41"/>
      <c r="X108" s="42"/>
      <c r="Y108" s="42"/>
      <c r="Z108" s="43"/>
    </row>
    <row r="109" spans="7:26" x14ac:dyDescent="0.3">
      <c r="G109" s="59"/>
      <c r="H109" s="31">
        <f>IF(AND(J106&gt;0,J106&lt;='Tableau d''emprunt'!$D$8),EOMONTH(VLOOKUP(J106,'Tableau d''emprunt'!$B$16:$N$1015,2,0),0),"")</f>
        <v>45991</v>
      </c>
      <c r="I109" s="32" t="str">
        <f>IF(AND(J106&gt;0,J106&lt;='Tableau d''emprunt'!$D$8),"ECH_"&amp;J106&amp;"_"&amp;MONTH(H109)&amp;"_"&amp;YEAR(H109),"")</f>
        <v>ECH_11_11_2025</v>
      </c>
      <c r="J109" s="32">
        <f>IF(AND(J106&gt;0,J106&lt;='Tableau d''emprunt'!$D$8),$B$9,"")</f>
        <v>1640000</v>
      </c>
      <c r="K109" s="32" t="str">
        <f>IF(AND(J106&gt;0,J106&lt;='Tableau d''emprunt'!$D$8),$B$6&amp;" - ECH. N°"&amp;J106&amp;" DU "&amp;TEXT($H$9,"jj/mm/aaaa"),"")</f>
        <v>EMPRUNT CM (100K €) - ECH. N°11 DU 31/01/2025</v>
      </c>
      <c r="L109" s="33"/>
      <c r="M109" s="33">
        <f>IF(AND(J106&gt;0,J106&lt;='Tableau d''emprunt'!$D$8),VLOOKUP(J106,'Tableau d''emprunt'!$B$16:$N$1015,8,0),"")</f>
        <v>1307.3650198277753</v>
      </c>
      <c r="N109" s="54"/>
      <c r="O109" s="44"/>
      <c r="P109" s="41" t="str">
        <f>IF(AND(J106&gt;0,J106&lt;='Tableau d''emprunt'!$D$8),
   IF(ISNUMBER(MATCH(J106+1,'Tableau d''emprunt'!$B$16:$B$1015,0)),
      "Il reste également "&amp;TEXT(ROUND('Tableau d''emprunt'!$I$9-VLOOKUP(J106,'Tableau d''emprunt'!$B$16:$N$1015,13,0),2),"# ##0,00")&amp;" € d'intérêts ainsi que "&amp;TEXT(ROUND('Tableau d''emprunt'!$I$10-(VLOOKUP(J106,'Tableau d''emprunt'!$B$16:$N$1015,6,0)*J106),2),"# ##0,00")&amp;" € d'assurance à verser",
      "Il n'y a plus d'intérêts ni d'assurance à verser"
   ),
"")</f>
        <v>Il reste également 115 637,17 € d'intérêts ainsi que 18 062,50 € d'assurance à verser</v>
      </c>
      <c r="Q109" s="42"/>
      <c r="R109" s="41"/>
      <c r="S109" s="41"/>
      <c r="T109" s="41"/>
      <c r="U109" s="41"/>
      <c r="V109" s="41"/>
      <c r="W109" s="41"/>
      <c r="X109" s="42"/>
      <c r="Y109" s="42"/>
      <c r="Z109" s="43"/>
    </row>
    <row r="110" spans="7:26" x14ac:dyDescent="0.3">
      <c r="G110" s="59"/>
      <c r="H110" s="31">
        <f>IF(AND(J106&gt;0,J106&lt;='Tableau d''emprunt'!$D$8),EOMONTH(VLOOKUP(J106,'Tableau d''emprunt'!$B$16:$N$1015,2,0),0),"")</f>
        <v>45991</v>
      </c>
      <c r="I110" s="32" t="str">
        <f>IF(AND(J106&gt;0,J106&lt;='Tableau d''emprunt'!$D$8),"ECH_"&amp;J106&amp;"_"&amp;MONTH(H109)&amp;"_"&amp;YEAR(H109),"")</f>
        <v>ECH_11_11_2025</v>
      </c>
      <c r="J110" s="34">
        <f>IF(AND(J106&gt;0,J106&lt;='Tableau d''emprunt'!$D$8),$B$12,"")</f>
        <v>1641000</v>
      </c>
      <c r="K110" s="32" t="str">
        <f>IF(AND(J106&gt;0,J106&lt;='Tableau d''emprunt'!$D$8),$B$6&amp;" - ECH. N°"&amp;J106&amp;" DU "&amp;TEXT($H$9,"jj/mm/aaaa"),"")</f>
        <v>EMPRUNT CM (100K €) - ECH. N°11 DU 31/01/2025</v>
      </c>
      <c r="L110" s="33">
        <f>IF(AND(J106&gt;0,J106&lt;='Tableau d''emprunt'!$D$8),VLOOKUP(J106,'Tableau d''emprunt'!$B$16:$N$1015,4,0),"")</f>
        <v>541.43802463896532</v>
      </c>
      <c r="M110" s="33"/>
      <c r="N110" s="54"/>
      <c r="O110" s="44"/>
      <c r="P110" s="41" t="str">
        <f>IF(AND(J106&gt;0,J106&lt;='Tableau d''emprunt'!$D$8),"À ce stade du prêt, "&amp;TEXT((('Tableau d''emprunt'!$D$10-ROUND(INDEX('Tableau d''emprunt'!$D$16:$D$1015,MATCH(J106,'Tableau d''emprunt'!$B$16:$B$1015,0)+1),2)))/'Tableau d''emprunt'!$D$10,"0,00%")&amp;" du capital a été remboursé et "&amp;TEXT(('Tableau d''emprunt'!$I$8-ROUND('Tableau d''emprunt'!$I$9-VLOOKUP(J106,'Tableau d''emprunt'!$B$16:$N$1015,13,0),2))/'Tableau d''emprunt'!$I$8,"0,00%")&amp;" des intérêts ont été versés","")</f>
        <v>À ce stade du prêt, 2,35% du capital a été remboursé et 18,69% des intérêts ont été versés</v>
      </c>
      <c r="Q110" s="42"/>
      <c r="R110" s="41"/>
      <c r="S110" s="41"/>
      <c r="T110" s="41"/>
      <c r="U110" s="41"/>
      <c r="V110" s="41"/>
      <c r="W110" s="41"/>
      <c r="X110" s="42"/>
      <c r="Y110" s="42"/>
      <c r="Z110" s="43"/>
    </row>
    <row r="111" spans="7:26" x14ac:dyDescent="0.3">
      <c r="G111" s="59"/>
      <c r="H111" s="31">
        <f>IF(AND(J106&gt;0,J106&lt;='Tableau d''emprunt'!$D$8),EOMONTH(VLOOKUP(J106,'Tableau d''emprunt'!$B$16:$N$1015,2,0),0),"")</f>
        <v>45991</v>
      </c>
      <c r="I111" s="32" t="str">
        <f>IF(AND(J106&gt;0,J106&lt;='Tableau d''emprunt'!$D$8),"ECH_"&amp;J106&amp;"_"&amp;MONTH(H109)&amp;"_"&amp;YEAR(H109),"")</f>
        <v>ECH_11_11_2025</v>
      </c>
      <c r="J111" s="34">
        <f>IF(AND(J106&gt;0,J106&lt;='Tableau d''emprunt'!$D$8),$B$15,"")</f>
        <v>6610000</v>
      </c>
      <c r="K111" s="32" t="str">
        <f>IF(AND(J106&gt;0,J106&lt;='Tableau d''emprunt'!$D$8),$B$6&amp;" - ECH. N°"&amp;J106&amp;" DU "&amp;TEXT($H$9,"jj/mm/aaaa"),"")</f>
        <v>EMPRUNT CM (100K €) - ECH. N°11 DU 31/01/2025</v>
      </c>
      <c r="L111" s="33">
        <f>IF(AND(J106&gt;0,J106&lt;='Tableau d''emprunt'!$D$8),VLOOKUP(J106,'Tableau d''emprunt'!$B$16:$N$1015,5,0),"")</f>
        <v>703.42699518881</v>
      </c>
      <c r="M111" s="33"/>
      <c r="N111" s="54"/>
      <c r="O111" s="44"/>
      <c r="P111" s="41" t="str">
        <f>IF(AND(J106&gt;0,J106&lt;='Tableau d''emprunt'!$D$8),
"Depuis l'origine du prêt ("&amp;
IF(INT(J106/12)&gt;0,
   INT(J106/12)&amp;" an"&amp;IF(INT(J106/12)&gt;1,"s ","")&amp;
   IF(MOD(J106,12)&gt;0,"et "&amp;MOD(J106,12)&amp;" mois",""),
   J106&amp;" mois"
)&amp;
"), "&amp;
ROUND(VLOOKUP(J106,'Tableau d''emprunt'!$B$16:$O$1015,14,0)*100,0)&amp;
" % des sommes versées (hors assurance) ont été consacrées aux intérêts plutôt qu'au remboursement du capital.",
"")</f>
        <v>Depuis l'origine du prêt (11 mois), 57 % des sommes versées (hors assurance) ont été consacrées aux intérêts plutôt qu'au remboursement du capital.</v>
      </c>
      <c r="Q111" s="42"/>
      <c r="R111" s="41"/>
      <c r="S111" s="41"/>
      <c r="T111" s="41"/>
      <c r="U111" s="41"/>
      <c r="V111" s="41"/>
      <c r="W111" s="41"/>
      <c r="X111" s="42"/>
      <c r="Y111" s="42"/>
      <c r="Z111" s="43"/>
    </row>
    <row r="112" spans="7:26" x14ac:dyDescent="0.3">
      <c r="G112" s="59"/>
      <c r="H112" s="31">
        <f>IF(AND(J106&gt;0,J106&lt;='Tableau d''emprunt'!$D$8),EOMONTH(VLOOKUP(J106,'Tableau d''emprunt'!$B$16:$N$1015,2,0),0),"")</f>
        <v>45991</v>
      </c>
      <c r="I112" s="32" t="str">
        <f>IF(AND(J106&gt;0,J106&lt;='Tableau d''emprunt'!$D$8),"ECH_"&amp;J106&amp;"_"&amp;MONTH(H109)&amp;"_"&amp;YEAR(H109),"")</f>
        <v>ECH_11_11_2025</v>
      </c>
      <c r="J112" s="34">
        <f>IF(AND(J106&gt;0,J106&lt;='Tableau d''emprunt'!$D$8),$B$18,"")</f>
        <v>6160000</v>
      </c>
      <c r="K112" s="32" t="str">
        <f>IF(AND(J106&gt;0,J106&lt;='Tableau d''emprunt'!$D$8),$B$6&amp;" - ECH. N°"&amp;J106&amp;" DU "&amp;TEXT($H$9,"jj/mm/aaaa"),"")</f>
        <v>EMPRUNT CM (100K €) - ECH. N°11 DU 31/01/2025</v>
      </c>
      <c r="L112" s="33">
        <f>IF(AND(J106&gt;0,J106&lt;='Tableau d''emprunt'!$D$8),VLOOKUP(J106,'Tableau d''emprunt'!$B$16:$N$1015,6,0),"")</f>
        <v>62.5</v>
      </c>
      <c r="M112" s="33"/>
      <c r="N112" s="54"/>
      <c r="O112" s="44"/>
      <c r="P112" s="41" t="str">
        <f>IF(AND(J106&gt;0,J106&lt;='Tableau d''emprunt'!$D$8),
"Cela représente "&amp;TEXT(VLOOKUP(J106,'Tableau d''emprunt'!$B$16:$O$1015,13,0),"# ##0,00 €")&amp;
" d'intérêts sur les "&amp;TEXT(VLOOKUP(J106,'Tableau d''emprunt'!$B$16:$O$1015,13,0)+VLOOKUP(J106,'Tableau d''emprunt'!$B$16:$O$1015,11,0),"# ##0,00 €")&amp;
" versés (hors assurance).",
"")</f>
        <v>Cela représente 7 822,34 € d'intérêts sur les 13 693,52 € versés (hors assurance).</v>
      </c>
      <c r="Q112" s="42"/>
      <c r="R112" s="41"/>
      <c r="S112" s="41"/>
      <c r="T112" s="41"/>
      <c r="U112" s="41"/>
      <c r="V112" s="41"/>
      <c r="W112" s="41"/>
      <c r="X112" s="42"/>
      <c r="Y112" s="42"/>
      <c r="Z112" s="43"/>
    </row>
    <row r="113" spans="7:26" ht="15" thickBot="1" x14ac:dyDescent="0.35">
      <c r="G113" s="50"/>
      <c r="H113" s="55"/>
      <c r="I113" s="55"/>
      <c r="J113" s="55"/>
      <c r="K113" s="55"/>
      <c r="L113" s="55"/>
      <c r="M113" s="55"/>
      <c r="N113" s="56"/>
      <c r="O113" s="45"/>
      <c r="P113" s="46"/>
      <c r="Q113" s="46"/>
      <c r="R113" s="46"/>
      <c r="S113" s="47"/>
      <c r="T113" s="47"/>
      <c r="U113" s="47"/>
      <c r="V113" s="47"/>
      <c r="W113" s="47"/>
      <c r="X113" s="47"/>
      <c r="Y113" s="47"/>
      <c r="Z113" s="48"/>
    </row>
    <row r="114" spans="7:26" ht="15" thickBot="1" x14ac:dyDescent="0.35"/>
    <row r="115" spans="7:26" ht="15" thickBot="1" x14ac:dyDescent="0.35">
      <c r="G115" s="60">
        <f>+G105+1</f>
        <v>12</v>
      </c>
      <c r="H115" s="58"/>
      <c r="I115" s="58"/>
      <c r="J115" s="58"/>
      <c r="K115" s="58"/>
      <c r="L115" s="58"/>
      <c r="M115" s="58"/>
      <c r="N115" s="52"/>
      <c r="O115" s="35"/>
      <c r="P115" s="36"/>
      <c r="Q115" s="36"/>
      <c r="R115" s="36"/>
      <c r="S115" s="37"/>
      <c r="T115" s="37"/>
      <c r="U115" s="37"/>
      <c r="V115" s="37"/>
      <c r="W115" s="37"/>
      <c r="X115" s="37"/>
      <c r="Y115" s="37"/>
      <c r="Z115" s="38"/>
    </row>
    <row r="116" spans="7:26" ht="15" thickBot="1" x14ac:dyDescent="0.35">
      <c r="G116" s="59"/>
      <c r="H116" s="51" t="s">
        <v>35</v>
      </c>
      <c r="I116" s="49"/>
      <c r="J116" s="87">
        <f>J106+1</f>
        <v>12</v>
      </c>
      <c r="K116" s="49"/>
      <c r="L116" s="49"/>
      <c r="M116" s="49"/>
      <c r="N116" s="53"/>
      <c r="O116" s="39"/>
      <c r="P116" s="40" t="s">
        <v>14</v>
      </c>
      <c r="Q116" s="41"/>
      <c r="R116" s="41"/>
      <c r="S116" s="42"/>
      <c r="T116" s="42"/>
      <c r="U116" s="42"/>
      <c r="V116" s="42"/>
      <c r="W116" s="42"/>
      <c r="X116" s="42"/>
      <c r="Y116" s="42"/>
      <c r="Z116" s="43"/>
    </row>
    <row r="117" spans="7:26" x14ac:dyDescent="0.3">
      <c r="G117" s="59"/>
      <c r="H117" s="49"/>
      <c r="I117" s="49"/>
      <c r="J117" s="49"/>
      <c r="K117" s="49"/>
      <c r="L117" s="49"/>
      <c r="M117" s="49"/>
      <c r="N117" s="54"/>
      <c r="O117" s="39"/>
      <c r="P117" s="41"/>
      <c r="Q117" s="41"/>
      <c r="R117" s="41"/>
      <c r="S117" s="42"/>
      <c r="T117" s="42"/>
      <c r="U117" s="42"/>
      <c r="V117" s="42"/>
      <c r="W117" s="42"/>
      <c r="X117" s="42"/>
      <c r="Y117" s="42"/>
      <c r="Z117" s="43"/>
    </row>
    <row r="118" spans="7:26" x14ac:dyDescent="0.3">
      <c r="G118" s="59"/>
      <c r="H118" s="57" t="s">
        <v>29</v>
      </c>
      <c r="I118" s="57" t="s">
        <v>30</v>
      </c>
      <c r="J118" s="57" t="s">
        <v>31</v>
      </c>
      <c r="K118" s="57" t="s">
        <v>32</v>
      </c>
      <c r="L118" s="57" t="s">
        <v>33</v>
      </c>
      <c r="M118" s="57" t="s">
        <v>34</v>
      </c>
      <c r="N118" s="54"/>
      <c r="O118" s="44"/>
      <c r="P118" s="41" t="str">
        <f>IF(AND(J116&gt;0,J116&lt;='Tableau d''emprunt'!$D$8),IF(ISNUMBER(MATCH(J116+1,'Tableau d''emprunt'!$B$16:$B$1015,0)),"Au "&amp;DAY(H119)&amp;"/"&amp;MONTH(H119)&amp;"/"&amp;YEAR(H119)&amp;", le capital restant à rembourser s'élève à "&amp;TEXT(ROUND(INDEX('Tableau d''emprunt'!$D$16:$D$1015,MATCH(J116,'Tableau d''emprunt'!$B$16:$B$1015,0)+1),2),"# ##0,00")&amp;" € ("&amp;TEXT(ROUND(INDEX('Tableau d''emprunt'!$D$16:$D$1015,MATCH(J116,'Tableau d''emprunt'!$B$16:$B$1015,0)+1),2)-IFERROR(ROUND(INDEX('Tableau d''emprunt'!$D$16:$D$1015,MATCH(J116,'Tableau d''emprunt'!$B$16:$B$1015,0)+13),2),0),"# ##0,00")&amp;" € à moins d'un an, "&amp;TEXT(IFERROR(ROUND(INDEX('Tableau d''emprunt'!$D$16:$D$1015,MATCH(J116,'Tableau d''emprunt'!$B$16:$B$1015,0)+13),2),0)-IFERROR(ROUND(INDEX('Tableau d''emprunt'!$D$16:$D$1015,MATCH(J116,'Tableau d''emprunt'!$B$16:$B$1015,0)+61),2),0),"# ##0,00")&amp;" € entre 1 et 5 ans, "&amp;TEXT(IFERROR(ROUND(INDEX('Tableau d''emprunt'!$D$16:$D$1015,MATCH(J116,'Tableau d''emprunt'!$B$16:$B$1015,0)+61),2),0),"# ##0,00")&amp;" € à plus de 5 ans)","A cette date, il n'y a plus de capital à rembourser"),"")</f>
        <v>Au 31/12/2025, le capital restant à rembourser s'élève à 243 585,83 € (6 639,00 € à moins d'un an, 28 966,00 € entre 1 et 5 ans, 207 980,83 € à plus de 5 ans)</v>
      </c>
      <c r="Q118" s="42"/>
      <c r="R118" s="41"/>
      <c r="S118" s="41"/>
      <c r="T118" s="41"/>
      <c r="U118" s="41"/>
      <c r="V118" s="41"/>
      <c r="W118" s="41"/>
      <c r="X118" s="42"/>
      <c r="Y118" s="42"/>
      <c r="Z118" s="43"/>
    </row>
    <row r="119" spans="7:26" x14ac:dyDescent="0.3">
      <c r="G119" s="59"/>
      <c r="H119" s="31">
        <f>IF(AND(J116&gt;0,J116&lt;='Tableau d''emprunt'!$D$8),EOMONTH(VLOOKUP(J116,'Tableau d''emprunt'!$B$16:$N$1015,2,0),0),"")</f>
        <v>46022</v>
      </c>
      <c r="I119" s="32" t="str">
        <f>IF(AND(J116&gt;0,J116&lt;='Tableau d''emprunt'!$D$8),"ECH_"&amp;J116&amp;"_"&amp;MONTH(H119)&amp;"_"&amp;YEAR(H119),"")</f>
        <v>ECH_12_12_2025</v>
      </c>
      <c r="J119" s="32">
        <f>IF(AND(J116&gt;0,J116&lt;='Tableau d''emprunt'!$D$8),$B$9,"")</f>
        <v>1640000</v>
      </c>
      <c r="K119" s="32" t="str">
        <f>IF(AND(J116&gt;0,J116&lt;='Tableau d''emprunt'!$D$8),$B$6&amp;" - ECH. N°"&amp;J116&amp;" DU "&amp;TEXT($H$9,"jj/mm/aaaa"),"")</f>
        <v>EMPRUNT CM (100K €) - ECH. N°12 DU 31/01/2025</v>
      </c>
      <c r="L119" s="33"/>
      <c r="M119" s="33">
        <f>IF(AND(J116&gt;0,J116&lt;='Tableau d''emprunt'!$D$8),VLOOKUP(J116,'Tableau d''emprunt'!$B$16:$N$1015,8,0),"")</f>
        <v>1307.3650198277753</v>
      </c>
      <c r="N119" s="54"/>
      <c r="O119" s="44"/>
      <c r="P119" s="41" t="str">
        <f>IF(AND(J116&gt;0,J116&lt;='Tableau d''emprunt'!$D$8),
   IF(ISNUMBER(MATCH(J116+1,'Tableau d''emprunt'!$B$16:$B$1015,0)),
      "Il reste également "&amp;TEXT(ROUND('Tableau d''emprunt'!$I$9-VLOOKUP(J116,'Tableau d''emprunt'!$B$16:$N$1015,13,0),2),"# ##0,00")&amp;" € d'intérêts ainsi que "&amp;TEXT(ROUND('Tableau d''emprunt'!$I$10-(VLOOKUP(J116,'Tableau d''emprunt'!$B$16:$N$1015,6,0)*J116),2),"# ##0,00")&amp;" € d'assurance à verser",
      "Il n'y a plus d'intérêts ni d'assurance à verser"
   ),
"")</f>
        <v>Il reste également 114 935,30 € d'intérêts ainsi que 18 000,00 € d'assurance à verser</v>
      </c>
      <c r="Q119" s="42"/>
      <c r="R119" s="41"/>
      <c r="S119" s="41"/>
      <c r="T119" s="41"/>
      <c r="U119" s="41"/>
      <c r="V119" s="41"/>
      <c r="W119" s="41"/>
      <c r="X119" s="42"/>
      <c r="Y119" s="42"/>
      <c r="Z119" s="43"/>
    </row>
    <row r="120" spans="7:26" x14ac:dyDescent="0.3">
      <c r="G120" s="59"/>
      <c r="H120" s="31">
        <f>IF(AND(J116&gt;0,J116&lt;='Tableau d''emprunt'!$D$8),EOMONTH(VLOOKUP(J116,'Tableau d''emprunt'!$B$16:$N$1015,2,0),0),"")</f>
        <v>46022</v>
      </c>
      <c r="I120" s="32" t="str">
        <f>IF(AND(J116&gt;0,J116&lt;='Tableau d''emprunt'!$D$8),"ECH_"&amp;J116&amp;"_"&amp;MONTH(H119)&amp;"_"&amp;YEAR(H119),"")</f>
        <v>ECH_12_12_2025</v>
      </c>
      <c r="J120" s="34">
        <f>IF(AND(J116&gt;0,J116&lt;='Tableau d''emprunt'!$D$8),$B$12,"")</f>
        <v>1641000</v>
      </c>
      <c r="K120" s="32" t="str">
        <f>IF(AND(J116&gt;0,J116&lt;='Tableau d''emprunt'!$D$8),$B$6&amp;" - ECH. N°"&amp;J116&amp;" DU "&amp;TEXT($H$9,"jj/mm/aaaa"),"")</f>
        <v>EMPRUNT CM (100K €) - ECH. N°12 DU 31/01/2025</v>
      </c>
      <c r="L120" s="33">
        <f>IF(AND(J116&gt;0,J116&lt;='Tableau d''emprunt'!$D$8),VLOOKUP(J116,'Tableau d''emprunt'!$B$16:$N$1015,4,0),"")</f>
        <v>542.99465895980234</v>
      </c>
      <c r="M120" s="33"/>
      <c r="N120" s="54"/>
      <c r="O120" s="44"/>
      <c r="P120" s="41" t="str">
        <f>IF(AND(J116&gt;0,J116&lt;='Tableau d''emprunt'!$D$8),"À ce stade du prêt, "&amp;TEXT((('Tableau d''emprunt'!$D$10-ROUND(INDEX('Tableau d''emprunt'!$D$16:$D$1015,MATCH(J116,'Tableau d''emprunt'!$B$16:$B$1015,0)+1),2)))/'Tableau d''emprunt'!$D$10,"0,00%")&amp;" du capital a été remboursé et "&amp;TEXT(('Tableau d''emprunt'!$I$8-ROUND('Tableau d''emprunt'!$I$9-VLOOKUP(J116,'Tableau d''emprunt'!$B$16:$N$1015,13,0),2))/'Tableau d''emprunt'!$I$8,"0,00%")&amp;" des intérêts ont été versés","")</f>
        <v>À ce stade du prêt, 2,57% du capital a été remboursé et 19,18% des intérêts ont été versés</v>
      </c>
      <c r="Q120" s="42"/>
      <c r="R120" s="41"/>
      <c r="S120" s="41"/>
      <c r="T120" s="41"/>
      <c r="U120" s="41"/>
      <c r="V120" s="41"/>
      <c r="W120" s="41"/>
      <c r="X120" s="42"/>
      <c r="Y120" s="42"/>
      <c r="Z120" s="43"/>
    </row>
    <row r="121" spans="7:26" x14ac:dyDescent="0.3">
      <c r="G121" s="59"/>
      <c r="H121" s="31">
        <f>IF(AND(J116&gt;0,J116&lt;='Tableau d''emprunt'!$D$8),EOMONTH(VLOOKUP(J116,'Tableau d''emprunt'!$B$16:$N$1015,2,0),0),"")</f>
        <v>46022</v>
      </c>
      <c r="I121" s="32" t="str">
        <f>IF(AND(J116&gt;0,J116&lt;='Tableau d''emprunt'!$D$8),"ECH_"&amp;J116&amp;"_"&amp;MONTH(H119)&amp;"_"&amp;YEAR(H119),"")</f>
        <v>ECH_12_12_2025</v>
      </c>
      <c r="J121" s="34">
        <f>IF(AND(J116&gt;0,J116&lt;='Tableau d''emprunt'!$D$8),$B$15,"")</f>
        <v>6610000</v>
      </c>
      <c r="K121" s="32" t="str">
        <f>IF(AND(J116&gt;0,J116&lt;='Tableau d''emprunt'!$D$8),$B$6&amp;" - ECH. N°"&amp;J116&amp;" DU "&amp;TEXT($H$9,"jj/mm/aaaa"),"")</f>
        <v>EMPRUNT CM (100K €) - ECH. N°12 DU 31/01/2025</v>
      </c>
      <c r="L121" s="33">
        <f>IF(AND(J116&gt;0,J116&lt;='Tableau d''emprunt'!$D$8),VLOOKUP(J116,'Tableau d''emprunt'!$B$16:$N$1015,5,0),"")</f>
        <v>701.87036086797298</v>
      </c>
      <c r="M121" s="33"/>
      <c r="N121" s="54"/>
      <c r="O121" s="44"/>
      <c r="P121" s="41" t="str">
        <f>IF(AND(J116&gt;0,J116&lt;='Tableau d''emprunt'!$D$8),
"Depuis l'origine du prêt ("&amp;
IF(INT(J116/12)&gt;0,
   INT(J116/12)&amp;" an"&amp;IF(INT(J116/12)&gt;1,"s ","")&amp;
   IF(MOD(J116,12)&gt;0,"et "&amp;MOD(J116,12)&amp;" mois",""),
   J116&amp;" mois"
)&amp;
"), "&amp;
ROUND(VLOOKUP(J116,'Tableau d''emprunt'!$B$16:$O$1015,14,0)*100,0)&amp;
" % des sommes versées (hors assurance) ont été consacrées aux intérêts plutôt qu'au remboursement du capital.",
"")</f>
        <v>Depuis l'origine du prêt (1 an), 57 % des sommes versées (hors assurance) ont été consacrées aux intérêts plutôt qu'au remboursement du capital.</v>
      </c>
      <c r="Q121" s="42"/>
      <c r="R121" s="41"/>
      <c r="S121" s="41"/>
      <c r="T121" s="41"/>
      <c r="U121" s="41"/>
      <c r="V121" s="41"/>
      <c r="W121" s="41"/>
      <c r="X121" s="42"/>
      <c r="Y121" s="42"/>
      <c r="Z121" s="43"/>
    </row>
    <row r="122" spans="7:26" x14ac:dyDescent="0.3">
      <c r="G122" s="59"/>
      <c r="H122" s="31">
        <f>IF(AND(J116&gt;0,J116&lt;='Tableau d''emprunt'!$D$8),EOMONTH(VLOOKUP(J116,'Tableau d''emprunt'!$B$16:$N$1015,2,0),0),"")</f>
        <v>46022</v>
      </c>
      <c r="I122" s="32" t="str">
        <f>IF(AND(J116&gt;0,J116&lt;='Tableau d''emprunt'!$D$8),"ECH_"&amp;J116&amp;"_"&amp;MONTH(H119)&amp;"_"&amp;YEAR(H119),"")</f>
        <v>ECH_12_12_2025</v>
      </c>
      <c r="J122" s="34">
        <f>IF(AND(J116&gt;0,J116&lt;='Tableau d''emprunt'!$D$8),$B$18,"")</f>
        <v>6160000</v>
      </c>
      <c r="K122" s="32" t="str">
        <f>IF(AND(J116&gt;0,J116&lt;='Tableau d''emprunt'!$D$8),$B$6&amp;" - ECH. N°"&amp;J116&amp;" DU "&amp;TEXT($H$9,"jj/mm/aaaa"),"")</f>
        <v>EMPRUNT CM (100K €) - ECH. N°12 DU 31/01/2025</v>
      </c>
      <c r="L122" s="33">
        <f>IF(AND(J116&gt;0,J116&lt;='Tableau d''emprunt'!$D$8),VLOOKUP(J116,'Tableau d''emprunt'!$B$16:$N$1015,6,0),"")</f>
        <v>62.5</v>
      </c>
      <c r="M122" s="33"/>
      <c r="N122" s="54"/>
      <c r="O122" s="44"/>
      <c r="P122" s="41" t="str">
        <f>IF(AND(J116&gt;0,J116&lt;='Tableau d''emprunt'!$D$8),
"Cela représente "&amp;TEXT(VLOOKUP(J116,'Tableau d''emprunt'!$B$16:$O$1015,13,0),"# ##0,00 €")&amp;
" d'intérêts sur les "&amp;TEXT(VLOOKUP(J116,'Tableau d''emprunt'!$B$16:$O$1015,13,0)+VLOOKUP(J116,'Tableau d''emprunt'!$B$16:$O$1015,11,0),"# ##0,00 €")&amp;
" versés (hors assurance).",
"")</f>
        <v>Cela représente 8 524,21 € d'intérêts sur les 14 938,38 € versés (hors assurance).</v>
      </c>
      <c r="Q122" s="42"/>
      <c r="R122" s="41"/>
      <c r="S122" s="41"/>
      <c r="T122" s="41"/>
      <c r="U122" s="41"/>
      <c r="V122" s="41"/>
      <c r="W122" s="41"/>
      <c r="X122" s="42"/>
      <c r="Y122" s="42"/>
      <c r="Z122" s="43"/>
    </row>
    <row r="123" spans="7:26" ht="15" thickBot="1" x14ac:dyDescent="0.35">
      <c r="G123" s="50"/>
      <c r="H123" s="55"/>
      <c r="I123" s="55"/>
      <c r="J123" s="55"/>
      <c r="K123" s="55"/>
      <c r="L123" s="55"/>
      <c r="M123" s="55"/>
      <c r="N123" s="56"/>
      <c r="O123" s="45"/>
      <c r="P123" s="46"/>
      <c r="Q123" s="46"/>
      <c r="R123" s="46"/>
      <c r="S123" s="47"/>
      <c r="T123" s="47"/>
      <c r="U123" s="47"/>
      <c r="V123" s="47"/>
      <c r="W123" s="47"/>
      <c r="X123" s="47"/>
      <c r="Y123" s="47"/>
      <c r="Z123" s="48"/>
    </row>
  </sheetData>
  <sheetProtection algorithmName="SHA-512" hashValue="fJnqBXJa69mQurHKoIEJcQ4hKyN+a8lvgV3kKMF6d5odculfYSxw3aBYOgm1CX0KJjROqygYVQvqzg6JJYhwlw==" saltValue="L7QUpkcRzjLmrhwEUMnxrw==" spinCount="100000" sheet="1" objects="1" scenarios="1"/>
  <mergeCells count="6">
    <mergeCell ref="G1:Z1"/>
    <mergeCell ref="D15:E15"/>
    <mergeCell ref="D18:E18"/>
    <mergeCell ref="B6:E6"/>
    <mergeCell ref="D9:E9"/>
    <mergeCell ref="D12:E12"/>
  </mergeCells>
  <dataValidations count="1">
    <dataValidation type="whole" allowBlank="1" showInputMessage="1" showErrorMessage="1" sqref="J6 J86 J76 J16 J96 J26 J106 J36 J46 J56 J66 J116" xr:uid="{F4DC8DA9-8932-4576-B25D-7176B82A97C6}">
      <formula1>1</formula1>
      <formula2>600</formula2>
    </dataValidation>
  </dataValidations>
  <hyperlinks>
    <hyperlink ref="G1" r:id="rId1" display="www.calculateurimmo.fr" xr:uid="{1DFE55E0-6160-4692-9A09-8D87CA996C7D}"/>
    <hyperlink ref="B1:G1" r:id="rId2" display="TABLEAU D'AMORTISSEMENT" xr:uid="{6BECCD69-37E2-4A2F-8540-8FCE365F7D37}"/>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d'emprunt</vt:lpstr>
      <vt:lpstr>Ecritures comptables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Kévin BASLER</dc:creator>
  <cp:lastModifiedBy>Kévin BASLER</cp:lastModifiedBy>
  <dcterms:created xsi:type="dcterms:W3CDTF">2015-06-05T18:19:34Z</dcterms:created>
  <dcterms:modified xsi:type="dcterms:W3CDTF">2026-06-13T20:33:38Z</dcterms:modified>
</cp:coreProperties>
</file>